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53868C4E-D4B5-4B8B-A472-4B4C3E0664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1" l="1"/>
  <c r="D53" i="1"/>
  <c r="D52" i="1"/>
  <c r="D51" i="1"/>
  <c r="D59" i="1"/>
  <c r="L50" i="1"/>
  <c r="I50" i="1"/>
  <c r="H50" i="1"/>
  <c r="F50" i="1"/>
  <c r="G59" i="1"/>
  <c r="G58" i="1"/>
  <c r="G57" i="1"/>
  <c r="G56" i="1" s="1"/>
  <c r="D211" i="1"/>
  <c r="F167" i="1"/>
  <c r="L59" i="1"/>
  <c r="L58" i="1"/>
  <c r="L57" i="1"/>
  <c r="I59" i="1"/>
  <c r="I58" i="1"/>
  <c r="I57" i="1"/>
  <c r="E59" i="1"/>
  <c r="E56" i="1" s="1"/>
  <c r="E58" i="1"/>
  <c r="E57" i="1"/>
  <c r="G44" i="1"/>
  <c r="D35" i="1"/>
  <c r="D34" i="1"/>
  <c r="D41" i="1"/>
  <c r="D40" i="1"/>
  <c r="D39" i="1"/>
  <c r="D47" i="1"/>
  <c r="D46" i="1"/>
  <c r="D58" i="1" s="1"/>
  <c r="D45" i="1"/>
  <c r="D57" i="1" s="1"/>
  <c r="H202" i="1"/>
  <c r="D203" i="1"/>
  <c r="D202" i="1" s="1"/>
  <c r="D184" i="1"/>
  <c r="D183" i="1"/>
  <c r="D182" i="1" s="1"/>
  <c r="D153" i="1"/>
  <c r="D152" i="1"/>
  <c r="D151" i="1" s="1"/>
  <c r="D136" i="1"/>
  <c r="D135" i="1"/>
  <c r="D134" i="1" s="1"/>
  <c r="D119" i="1"/>
  <c r="D118" i="1"/>
  <c r="D117" i="1"/>
  <c r="D116" i="1" s="1"/>
  <c r="D101" i="1"/>
  <c r="D100" i="1"/>
  <c r="D99" i="1"/>
  <c r="D83" i="1"/>
  <c r="D82" i="1"/>
  <c r="D81" i="1"/>
  <c r="H208" i="1"/>
  <c r="H210" i="1"/>
  <c r="J210" i="1"/>
  <c r="J208" i="1"/>
  <c r="J209" i="1"/>
  <c r="I210" i="1"/>
  <c r="I209" i="1"/>
  <c r="I208" i="1"/>
  <c r="H209" i="1"/>
  <c r="D204" i="1"/>
  <c r="J202" i="1"/>
  <c r="I202" i="1"/>
  <c r="J182" i="1"/>
  <c r="I182" i="1"/>
  <c r="D168" i="1"/>
  <c r="D167" i="1" s="1"/>
  <c r="I167" i="1"/>
  <c r="J167" i="1"/>
  <c r="J151" i="1"/>
  <c r="I151" i="1"/>
  <c r="J134" i="1"/>
  <c r="I134" i="1"/>
  <c r="H134" i="1"/>
  <c r="F134" i="1"/>
  <c r="I116" i="1"/>
  <c r="J116" i="1"/>
  <c r="J98" i="1"/>
  <c r="I98" i="1"/>
  <c r="J80" i="1"/>
  <c r="I80" i="1"/>
  <c r="I44" i="1"/>
  <c r="I38" i="1"/>
  <c r="I33" i="1"/>
  <c r="D56" i="1" l="1"/>
  <c r="J207" i="1"/>
  <c r="H207" i="1"/>
  <c r="D80" i="1"/>
  <c r="D98" i="1"/>
  <c r="I56" i="1"/>
  <c r="L56" i="1"/>
  <c r="I207" i="1"/>
  <c r="N208" i="1"/>
  <c r="F208" i="1"/>
  <c r="F207" i="1" s="1"/>
  <c r="N209" i="1"/>
  <c r="N210" i="1"/>
  <c r="F210" i="1"/>
  <c r="D210" i="1" s="1"/>
  <c r="N202" i="1"/>
  <c r="F202" i="1"/>
  <c r="F209" i="1"/>
  <c r="D209" i="1" s="1"/>
  <c r="N182" i="1"/>
  <c r="H182" i="1"/>
  <c r="F182" i="1"/>
  <c r="H167" i="1"/>
  <c r="N151" i="1"/>
  <c r="H151" i="1"/>
  <c r="F151" i="1"/>
  <c r="N134" i="1"/>
  <c r="H116" i="1"/>
  <c r="F116" i="1"/>
  <c r="D208" i="1" l="1"/>
  <c r="D207" i="1" s="1"/>
  <c r="N207" i="1"/>
  <c r="N98" i="1"/>
  <c r="H98" i="1"/>
  <c r="F98" i="1"/>
  <c r="F80" i="1"/>
  <c r="H80" i="1"/>
  <c r="E33" i="1"/>
  <c r="E38" i="1"/>
  <c r="E44" i="1"/>
  <c r="L38" i="1" l="1"/>
  <c r="G38" i="1"/>
  <c r="D38" i="1" s="1"/>
  <c r="G33" i="1"/>
  <c r="L33" i="1"/>
  <c r="D33" i="1" l="1"/>
  <c r="L44" i="1"/>
  <c r="D44" i="1" s="1"/>
</calcChain>
</file>

<file path=xl/sharedStrings.xml><?xml version="1.0" encoding="utf-8"?>
<sst xmlns="http://schemas.openxmlformats.org/spreadsheetml/2006/main" count="411" uniqueCount="125">
  <si>
    <t>Раздел I. Региональные проекты:</t>
  </si>
  <si>
    <t>Ответственный исполнитель</t>
  </si>
  <si>
    <t>Комитет по культуре, молодежной политике и спорту администрации муниципального образования город Алексин</t>
  </si>
  <si>
    <t>Соисполнители</t>
  </si>
  <si>
    <t>МБУК «АРДК»; МБУК "АХКМ".</t>
  </si>
  <si>
    <t>Цели</t>
  </si>
  <si>
    <t>Задачи</t>
  </si>
  <si>
    <t>Целевые показатели</t>
  </si>
  <si>
    <t>Наименование целевого показателя, единица измерения</t>
  </si>
  <si>
    <t>Значение показателя по годам</t>
  </si>
  <si>
    <t>2024 год</t>
  </si>
  <si>
    <t>2025 год</t>
  </si>
  <si>
    <t>2026 год</t>
  </si>
  <si>
    <t>1.</t>
  </si>
  <si>
    <t>Количество лучших сельских учреждений культуры (единиц)</t>
  </si>
  <si>
    <t>-</t>
  </si>
  <si>
    <t>Количество лучших работников сельских учреждений культуры (единиц)</t>
  </si>
  <si>
    <t>3.</t>
  </si>
  <si>
    <t>Количество оснащенных музеев (единиц)</t>
  </si>
  <si>
    <t>4.</t>
  </si>
  <si>
    <t>5.</t>
  </si>
  <si>
    <t>Количество проведенных мероприятий в учреждениях клубного типа (единиц)</t>
  </si>
  <si>
    <t>Параметры финансового обеспечения регионального проекта №1, всего</t>
  </si>
  <si>
    <t>Источники</t>
  </si>
  <si>
    <t>финансирования</t>
  </si>
  <si>
    <t>Расходы по годам (рублей)</t>
  </si>
  <si>
    <t>всего</t>
  </si>
  <si>
    <t>Всего</t>
  </si>
  <si>
    <t>Федеральный бюджет</t>
  </si>
  <si>
    <t>Областной бюджет</t>
  </si>
  <si>
    <t>Параметры финансового обеспечения регионального проекта №2, всего</t>
  </si>
  <si>
    <t>Местный бюджет</t>
  </si>
  <si>
    <t>Параметры финансового обеспечения регионального проекта №3, всего</t>
  </si>
  <si>
    <t>ИТОГО по разделу I</t>
  </si>
  <si>
    <t>1) Повышение доступности и качества услуг, оказываемых населению в сфере культуры;
2) Обеспечение условий для развития инновационной деятельности муниципальных учреждений культуры и дополнительного образования детей в сфере культуры и искусства;
3) Сохранение, популяризация и развитие культурного и исторического наследия народов России, региональной и округа специфики культурной сферы;
4) Создание условий для сохранения и развития кадрового и творческого потенциала сферы культуры.
5) Обеспечение граждан доступными и качественным услугами в сфере культуры.</t>
  </si>
  <si>
    <t>№
п/п</t>
  </si>
  <si>
    <t xml:space="preserve">2. </t>
  </si>
  <si>
    <t>На момент окончания
Реализации муниципальной программы</t>
  </si>
  <si>
    <t>Муниципальная программа
муниципального образования город Алексин
«Культура в муниципальном образовании город Алексин»</t>
  </si>
  <si>
    <t>Паспорт
структурного элемента, входящего в процессную часть муниципальной программы 
«Культура в муниципальном образовании город Алексин»</t>
  </si>
  <si>
    <t>Комплексы процессных мероприятий</t>
  </si>
  <si>
    <t>МАУ ДО АДШИ ИМ. К.М. ЩЕДРИНА</t>
  </si>
  <si>
    <t>Обеспечение доступа населения к получению дополнительного образования по отрасли «Культура и искусство»</t>
  </si>
  <si>
    <t>Сохранение и развитие системы дополнительного художественного образования в сфере культуры и искусства</t>
  </si>
  <si>
    <t>На момент окончания реализации муниципальной программы</t>
  </si>
  <si>
    <t>Удельный вес детей, получающих услуги дополнительного образования в области искусств, в общей численности детей в возрасте 6 – 18 лет (процент)</t>
  </si>
  <si>
    <t>Комитет по культуре, молодежной политике и спорту администрации  муниципального образования город Алексин</t>
  </si>
  <si>
    <t>МБУК «АЦБС» им. князя Г.Е Львова</t>
  </si>
  <si>
    <t>Обеспечение права граждан на свободный доступ к информации, хранящейся в библиотеках</t>
  </si>
  <si>
    <t>Сохранение и развитие библиотечного дела</t>
  </si>
  <si>
    <t>2.</t>
  </si>
  <si>
    <t>Количество посещений пользователей библиотеки сайта (единиц)</t>
  </si>
  <si>
    <t>МБУК «АХКМ».</t>
  </si>
  <si>
    <t>Обеспечение конституционных прав граждан на доступ к культурным ценностям, хранящимся в  музее</t>
  </si>
  <si>
    <t>Сохранение и развитие музейного дела</t>
  </si>
  <si>
    <t>Количество предметов основного и научно-вспомогательного фонда музея (единиц)</t>
  </si>
  <si>
    <t>1. Комплекс процессных мероприятий
«Художественное образование»</t>
  </si>
  <si>
    <t xml:space="preserve">Сроки реализации </t>
  </si>
  <si>
    <t xml:space="preserve">Ответственный исполнитель </t>
  </si>
  <si>
    <t xml:space="preserve">Ответственный 
исполнитель </t>
  </si>
  <si>
    <t xml:space="preserve">Соисполнители </t>
  </si>
  <si>
    <t xml:space="preserve">Цели </t>
  </si>
  <si>
    <t xml:space="preserve">Задачи </t>
  </si>
  <si>
    <t xml:space="preserve">Целевые показатели </t>
  </si>
  <si>
    <t>№ 
п/п</t>
  </si>
  <si>
    <t xml:space="preserve">Источники финансирования </t>
  </si>
  <si>
    <t xml:space="preserve">всего </t>
  </si>
  <si>
    <t>2. Комплекс процессных мероприятий
«Библиотечное дело»</t>
  </si>
  <si>
    <r>
      <rPr>
        <b/>
        <sz val="10"/>
        <color theme="1"/>
        <rFont val="Times New Roman"/>
        <family val="1"/>
        <charset val="204"/>
      </rPr>
      <t>Местный бюджет всего:</t>
    </r>
    <r>
      <rPr>
        <sz val="10"/>
        <color theme="1"/>
        <rFont val="Times New Roman"/>
        <family val="1"/>
        <charset val="204"/>
      </rPr>
      <t xml:space="preserve">
в том числе за счет дотаций областного бюджета:</t>
    </r>
  </si>
  <si>
    <r>
      <t xml:space="preserve">Параметры финансового обеспечения </t>
    </r>
    <r>
      <rPr>
        <b/>
        <sz val="10"/>
        <color theme="1"/>
        <rFont val="Times New Roman"/>
        <family val="1"/>
        <charset val="204"/>
      </rPr>
      <t>комплекса процессных мероприятий 1</t>
    </r>
  </si>
  <si>
    <t>Количество посещений
Библиотеки (единиц)</t>
  </si>
  <si>
    <t>Параметры финансового обеспечения комплекса процессных мероприятий 2</t>
  </si>
  <si>
    <t xml:space="preserve">Источники 
финансирования </t>
  </si>
  <si>
    <t>3. Комплекс процессных мероприятий
«Музейное дело»</t>
  </si>
  <si>
    <t>Число посещений музея 
 (человек)</t>
  </si>
  <si>
    <t>Параметры финансового обеспечения комплекса процессных мероприятий 3</t>
  </si>
  <si>
    <t>4. Комплекс процессных мероприятий
«Сохранение и развитие учреждений клубного типа»</t>
  </si>
  <si>
    <t>МБУК «АРДК».</t>
  </si>
  <si>
    <t>Повышение престижа учреждений культуры и их культурной деятельности</t>
  </si>
  <si>
    <t>Параметры финансового обеспечения комплекса процессных мероприятий 4</t>
  </si>
  <si>
    <t>Число участников клубных формирований (человек)</t>
  </si>
  <si>
    <t>Число посещений культурно-массовых мероприятий (человек)</t>
  </si>
  <si>
    <t>5. Комплекс процессных мероприятий
«Сохранение и развитие культурно - досугового центра»</t>
  </si>
  <si>
    <t>МБУ «КДЦ»</t>
  </si>
  <si>
    <t>Обеспечение доступа населения к услугам учреждений культурно - досугового центра и условий для культурного обмена</t>
  </si>
  <si>
    <t>Обеспечение доступа населения к услугам учреждений клубного типа и условий для культурного обмена</t>
  </si>
  <si>
    <t>Параметры финансового обеспечения комплекса процессных мероприятий 5</t>
  </si>
  <si>
    <t>Число участников клубных формирований(человек)</t>
  </si>
  <si>
    <t>Число посещений культурно-массовых мероприятий
(человек)</t>
  </si>
  <si>
    <t>6. Комплекс процессных мероприятий
«Проведение праздничных, торжественных, юбилейных, культурно-массовых и досуговых мероприятий для населения»</t>
  </si>
  <si>
    <t>Обеспечение свободы творчества и прав граждан на участие в культурной жизни</t>
  </si>
  <si>
    <t>Развитие культурно-досуговой деятельности, организация свободного времени населения</t>
  </si>
  <si>
    <t>Удельный вес населения, участвующего в культурно-досуговых мероприятиях (процентов)</t>
  </si>
  <si>
    <t>Параметры финансового обеспечения комплекса процессных мероприятий 6</t>
  </si>
  <si>
    <t>7. Комплекс процессных мероприятий
Обеспечение реализации муниципальной программы</t>
  </si>
  <si>
    <t>МКУ «ЦБИТОУКИМП»</t>
  </si>
  <si>
    <t>Обеспечение условий для реализации муниципальной «Культура в муниципальном образовании город Алексин»</t>
  </si>
  <si>
    <t xml:space="preserve">Создание условий для реализации муниципальной программы в соответствии с установленными сроками и задачами. 
</t>
  </si>
  <si>
    <t>Оказание услуг в области бухгалтерского учета (процентов)</t>
  </si>
  <si>
    <t>Параметры финансового обеспечения комплекса процессных мероприятий 7</t>
  </si>
  <si>
    <t>МКУ «Муниципальный архив»</t>
  </si>
  <si>
    <t>Обеспечение хранения, комплектования, учета и использования документов Архивного фонда Российской Федерации и других архивных документов, относящихся к собственности муниципального образования город Алексин, в интересах граждан, общества и государства</t>
  </si>
  <si>
    <t xml:space="preserve">Регулирование архивного дела в г. Алексине;
создание нормативных условий хранения документов Архивного фонда Российской Федерации, относящихся к собственности муниципального образования город Алексин, и развитие их информационного потенциала; 
удовлетворение потребностей в услугах Муниципального казенного учреждения «Муниципальный архив» и реализация прав пользователей на получение и использование информации, содержащейся в документах Архивного фонда Российской Федерации;
укрепление кадрового и материально-технического потенциала Муниципального казенного учреждения «Муниципальный архив» администрации муниципального образования город Алексин. 
</t>
  </si>
  <si>
    <t>Доля справок социально-правового характера выданных по запросам граждан, от общего количества справок, в том числе по запросам юридических лиц, выдаваемых МКУ «Муниципальный архив»  (процент)</t>
  </si>
  <si>
    <t>Доля информационных мероприятий по документам архива  от общего количества посетителей архива (процент)</t>
  </si>
  <si>
    <t>Доля оцифрованных документов, включенных в состав Архивного фонда РФ и принятых в муниципальный архив в установленные сроки в общем числе документов Архивного фонда РФ, хранящихся в 
муниципальном архиве (процент)</t>
  </si>
  <si>
    <t>Доля фондов/единиц хранения, информация о которых включена в информационно-поисковые системы, в общем количестве фондов/ единиц хранения (процент).</t>
  </si>
  <si>
    <t>Доля документов включенных в состав Архивного фонда  и  принятых  на хранение в муниципальный архив в установленные сроки от общего числа документов, подлежащих передаче в муниципальный  архив (процент)</t>
  </si>
  <si>
    <t>Параметры финансового обеспечения комплекса процессных мероприятий 8</t>
  </si>
  <si>
    <t>Итого</t>
  </si>
  <si>
    <t xml:space="preserve">Председатель комитета по культуре, молодежной политике и спорту 
администрации муниципального образования город Алексин  </t>
  </si>
  <si>
    <t>В.В. Зайцева</t>
  </si>
  <si>
    <t>Паспорт
структурного элемента, входящего в проектную часть муниципальной программы</t>
  </si>
  <si>
    <t>8. Комплекс процессных мероприятий
Развитие архивного дела</t>
  </si>
  <si>
    <t>Программа реализуется в один этап: 2024-2027 годы</t>
  </si>
  <si>
    <t>2027 год</t>
  </si>
  <si>
    <t>Удельный вес посещений библиотек к уровню 2024 года, (процент)</t>
  </si>
  <si>
    <t>2024-2027 годы</t>
  </si>
  <si>
    <t>Зайцева В.В.</t>
  </si>
  <si>
    <t>1)  Региональный проект «Создание условий для реализации творческого потенциала нации» («Творческие люди»)
2)  Региональный проект «Обеспечение качественного нового уровня развития инфраструктуры культуры» ("Культурная среда")
3)  Региональный проект «Государственная поддержка региональных и  муниципальных учреждений культуры»
4)  Региональный проект "Семейные ценности и инфраструктура культуры"</t>
  </si>
  <si>
    <t xml:space="preserve">1) модернизация и укрепление материально-технической и фондовой базы учреждений культуры и искусства округа, создание условий для внедрения инновационных муниципальных услуг, оказываемых населению в сфере культуры;
2) поддержка лучших сельских учреждений культуры, лучших работников сельских учреждений культуры.
3) Модернизация библиотек в части комплектования книжных фондов;
4) Обеспечение развития и укрепления материально-технической базы домов культуры
5) Оснащение образовательных учреждений в сфере культуры
</t>
  </si>
  <si>
    <t>6.</t>
  </si>
  <si>
    <t>Количество оснащенных детских школ искусств и училищ музыкальными инструментами, оборудыванием и учебными материалами</t>
  </si>
  <si>
    <t>Параметры финансового обеспечения регионального проекта №4, всего</t>
  </si>
  <si>
    <t xml:space="preserve">Приложение №2
к приказу от « 05» марта 2025 г. № 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</si>
</sst>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 wrapText="1"/>
    </xf>
    <xf numFmtId="3" fontId="1" fillId="4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left" vertical="top"/>
    </xf>
    <xf numFmtId="0" fontId="1" fillId="3" borderId="1" xfId="0" applyFont="1" applyFill="1" applyBorder="1" applyAlignment="1">
      <alignment vertical="top"/>
    </xf>
    <xf numFmtId="4" fontId="1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" fontId="2" fillId="3" borderId="2" xfId="0" applyNumberFormat="1" applyFont="1" applyFill="1" applyBorder="1" applyAlignment="1">
      <alignment horizontal="center" vertical="top"/>
    </xf>
    <xf numFmtId="4" fontId="2" fillId="3" borderId="3" xfId="0" applyNumberFormat="1" applyFont="1" applyFill="1" applyBorder="1" applyAlignment="1">
      <alignment horizontal="center" vertical="top"/>
    </xf>
    <xf numFmtId="4" fontId="2" fillId="3" borderId="4" xfId="0" applyNumberFormat="1" applyFont="1" applyFill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top"/>
    </xf>
    <xf numFmtId="3" fontId="1" fillId="3" borderId="3" xfId="0" applyNumberFormat="1" applyFont="1" applyFill="1" applyBorder="1" applyAlignment="1">
      <alignment horizontal="center" vertical="top"/>
    </xf>
    <xf numFmtId="3" fontId="1" fillId="3" borderId="4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1" fillId="3" borderId="2" xfId="0" applyNumberFormat="1" applyFont="1" applyFill="1" applyBorder="1" applyAlignment="1">
      <alignment horizontal="center" vertical="top"/>
    </xf>
    <xf numFmtId="4" fontId="1" fillId="3" borderId="3" xfId="0" applyNumberFormat="1" applyFont="1" applyFill="1" applyBorder="1" applyAlignment="1">
      <alignment horizontal="center" vertical="top"/>
    </xf>
    <xf numFmtId="4" fontId="1" fillId="3" borderId="4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3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left" vertical="top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left" vertical="top" wrapText="1"/>
    </xf>
    <xf numFmtId="3" fontId="1" fillId="3" borderId="2" xfId="0" applyNumberFormat="1" applyFont="1" applyFill="1" applyBorder="1" applyAlignment="1">
      <alignment horizontal="left" vertical="top" wrapText="1"/>
    </xf>
    <xf numFmtId="3" fontId="1" fillId="3" borderId="3" xfId="0" applyNumberFormat="1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left" vertical="top"/>
    </xf>
    <xf numFmtId="4" fontId="1" fillId="3" borderId="2" xfId="0" applyNumberFormat="1" applyFont="1" applyFill="1" applyBorder="1" applyAlignment="1">
      <alignment horizontal="left" vertical="top"/>
    </xf>
    <xf numFmtId="4" fontId="1" fillId="3" borderId="3" xfId="0" applyNumberFormat="1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left" vertical="top"/>
    </xf>
    <xf numFmtId="4" fontId="2" fillId="3" borderId="2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2" fillId="3" borderId="4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1" fillId="3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5"/>
  <sheetViews>
    <sheetView tabSelected="1" view="pageLayout" zoomScale="90" zoomScaleNormal="100" zoomScalePageLayoutView="90" workbookViewId="0">
      <selection activeCell="M5" sqref="M5"/>
    </sheetView>
  </sheetViews>
  <sheetFormatPr defaultRowHeight="12.75" x14ac:dyDescent="0.2"/>
  <cols>
    <col min="1" max="1" width="19" style="1" customWidth="1"/>
    <col min="2" max="2" width="4.28515625" style="1" customWidth="1"/>
    <col min="3" max="3" width="23.5703125" style="1" customWidth="1"/>
    <col min="4" max="4" width="15.7109375" style="1" customWidth="1"/>
    <col min="5" max="5" width="10.28515625" style="1" hidden="1" customWidth="1"/>
    <col min="6" max="6" width="14.42578125" style="1" customWidth="1"/>
    <col min="7" max="7" width="2.5703125" style="1" hidden="1" customWidth="1"/>
    <col min="8" max="8" width="16.42578125" style="1" customWidth="1"/>
    <col min="9" max="9" width="14.85546875" style="1" customWidth="1"/>
    <col min="10" max="11" width="7.140625" style="1" hidden="1" customWidth="1"/>
    <col min="12" max="12" width="2.85546875" style="1" customWidth="1"/>
    <col min="13" max="13" width="16.7109375" style="1" customWidth="1"/>
    <col min="14" max="14" width="12.5703125" style="1" hidden="1" customWidth="1"/>
    <col min="15" max="15" width="9.140625" style="1"/>
    <col min="16" max="16" width="14" style="1" customWidth="1"/>
    <col min="17" max="16384" width="9.140625" style="1"/>
  </cols>
  <sheetData>
    <row r="1" spans="1:14" ht="27.75" customHeight="1" x14ac:dyDescent="0.2">
      <c r="H1" s="89" t="s">
        <v>124</v>
      </c>
      <c r="I1" s="89"/>
      <c r="J1" s="89"/>
      <c r="K1" s="89"/>
      <c r="L1" s="90"/>
      <c r="M1" s="90"/>
      <c r="N1" s="90"/>
    </row>
    <row r="2" spans="1:14" ht="15" customHeight="1" x14ac:dyDescent="0.2">
      <c r="B2" s="69" t="s">
        <v>112</v>
      </c>
      <c r="C2" s="70"/>
      <c r="D2" s="70"/>
      <c r="E2" s="70"/>
      <c r="F2" s="70"/>
      <c r="G2" s="70"/>
      <c r="H2" s="70"/>
      <c r="I2" s="20"/>
      <c r="J2" s="20"/>
      <c r="K2" s="20"/>
    </row>
    <row r="3" spans="1:14" x14ac:dyDescent="0.2">
      <c r="B3" s="70"/>
      <c r="C3" s="70"/>
      <c r="D3" s="70"/>
      <c r="E3" s="70"/>
      <c r="F3" s="70"/>
      <c r="G3" s="70"/>
      <c r="H3" s="70"/>
      <c r="I3" s="20"/>
      <c r="J3" s="20"/>
      <c r="K3" s="20"/>
    </row>
    <row r="4" spans="1:14" x14ac:dyDescent="0.2">
      <c r="B4" s="5"/>
      <c r="C4" s="5"/>
      <c r="D4" s="5"/>
      <c r="E4" s="5"/>
      <c r="F4" s="5"/>
      <c r="G4" s="5"/>
      <c r="H4" s="5"/>
      <c r="I4" s="5"/>
      <c r="J4" s="5"/>
      <c r="K4" s="5"/>
    </row>
    <row r="5" spans="1:14" x14ac:dyDescent="0.2">
      <c r="B5" s="69" t="s">
        <v>38</v>
      </c>
      <c r="C5" s="70"/>
      <c r="D5" s="70"/>
      <c r="E5" s="70"/>
      <c r="F5" s="70"/>
      <c r="G5" s="70"/>
      <c r="H5" s="70"/>
      <c r="I5" s="20"/>
      <c r="J5" s="20"/>
      <c r="K5" s="20"/>
    </row>
    <row r="6" spans="1:14" x14ac:dyDescent="0.2">
      <c r="B6" s="70"/>
      <c r="C6" s="70"/>
      <c r="D6" s="70"/>
      <c r="E6" s="70"/>
      <c r="F6" s="70"/>
      <c r="G6" s="70"/>
      <c r="H6" s="70"/>
      <c r="I6" s="20"/>
      <c r="J6" s="20"/>
      <c r="K6" s="20"/>
    </row>
    <row r="7" spans="1:14" x14ac:dyDescent="0.2">
      <c r="B7" s="70"/>
      <c r="C7" s="70"/>
      <c r="D7" s="70"/>
      <c r="E7" s="70"/>
      <c r="F7" s="70"/>
      <c r="G7" s="70"/>
      <c r="H7" s="70"/>
      <c r="I7" s="20"/>
      <c r="J7" s="20"/>
      <c r="K7" s="20"/>
    </row>
    <row r="9" spans="1:14" x14ac:dyDescent="0.2">
      <c r="A9" s="92" t="s">
        <v>0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14" ht="31.5" customHeight="1" x14ac:dyDescent="0.2">
      <c r="A10" s="108" t="s">
        <v>119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</row>
    <row r="11" spans="1:14" ht="21" customHeight="1" x14ac:dyDescent="0.2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</row>
    <row r="12" spans="1:14" ht="31.5" hidden="1" customHeight="1" x14ac:dyDescent="0.2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</row>
    <row r="13" spans="1:14" ht="18.75" customHeight="1" x14ac:dyDescent="0.2">
      <c r="A13" s="2"/>
      <c r="B13" s="38" t="s">
        <v>114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7.75" customHeight="1" x14ac:dyDescent="0.2">
      <c r="A14" s="2" t="s">
        <v>1</v>
      </c>
      <c r="B14" s="38" t="s">
        <v>2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21.75" customHeight="1" x14ac:dyDescent="0.2">
      <c r="A15" s="2" t="s">
        <v>3</v>
      </c>
      <c r="B15" s="38" t="s">
        <v>4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90.75" customHeight="1" x14ac:dyDescent="0.2">
      <c r="A16" s="80" t="s">
        <v>5</v>
      </c>
      <c r="B16" s="38" t="s">
        <v>34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47.25" hidden="1" customHeight="1" x14ac:dyDescent="0.2">
      <c r="A17" s="80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4" ht="31.5" hidden="1" customHeight="1" x14ac:dyDescent="0.2">
      <c r="A18" s="80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31.5" hidden="1" customHeight="1" x14ac:dyDescent="0.2">
      <c r="A19" s="80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4" ht="12.75" hidden="1" customHeight="1" x14ac:dyDescent="0.2">
      <c r="A20" s="80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75" customHeight="1" x14ac:dyDescent="0.2">
      <c r="A21" s="3" t="s">
        <v>6</v>
      </c>
      <c r="B21" s="38" t="s">
        <v>120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13.5" customHeight="1" x14ac:dyDescent="0.2">
      <c r="A22" s="80" t="s">
        <v>7</v>
      </c>
      <c r="B22" s="80" t="s">
        <v>35</v>
      </c>
      <c r="C22" s="80" t="s">
        <v>8</v>
      </c>
      <c r="D22" s="72" t="s">
        <v>9</v>
      </c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42.75" customHeight="1" x14ac:dyDescent="0.2">
      <c r="A23" s="80"/>
      <c r="B23" s="80"/>
      <c r="C23" s="80"/>
      <c r="D23" s="72" t="s">
        <v>10</v>
      </c>
      <c r="E23" s="72"/>
      <c r="F23" s="72" t="s">
        <v>11</v>
      </c>
      <c r="G23" s="72"/>
      <c r="H23" s="72" t="s">
        <v>12</v>
      </c>
      <c r="I23" s="72"/>
      <c r="J23" s="72"/>
      <c r="K23" s="72"/>
      <c r="L23" s="72"/>
      <c r="M23" s="21" t="s">
        <v>115</v>
      </c>
      <c r="N23" s="72" t="s">
        <v>37</v>
      </c>
    </row>
    <row r="24" spans="1:14" hidden="1" x14ac:dyDescent="0.2">
      <c r="A24" s="80"/>
      <c r="B24" s="80"/>
      <c r="C24" s="80"/>
      <c r="D24" s="72"/>
      <c r="E24" s="72"/>
      <c r="F24" s="72"/>
      <c r="G24" s="72"/>
      <c r="H24" s="72"/>
      <c r="I24" s="72"/>
      <c r="J24" s="72"/>
      <c r="K24" s="72"/>
      <c r="L24" s="72"/>
      <c r="M24" s="21"/>
      <c r="N24" s="72"/>
    </row>
    <row r="25" spans="1:14" ht="38.25" x14ac:dyDescent="0.2">
      <c r="A25" s="80"/>
      <c r="B25" s="3" t="s">
        <v>13</v>
      </c>
      <c r="C25" s="3" t="s">
        <v>14</v>
      </c>
      <c r="D25" s="73">
        <v>1</v>
      </c>
      <c r="E25" s="73"/>
      <c r="F25" s="73" t="s">
        <v>15</v>
      </c>
      <c r="G25" s="73"/>
      <c r="H25" s="73" t="s">
        <v>15</v>
      </c>
      <c r="I25" s="73"/>
      <c r="J25" s="73"/>
      <c r="K25" s="73"/>
      <c r="L25" s="73"/>
      <c r="M25" s="27" t="s">
        <v>15</v>
      </c>
      <c r="N25" s="22">
        <v>1</v>
      </c>
    </row>
    <row r="26" spans="1:14" ht="51" x14ac:dyDescent="0.2">
      <c r="A26" s="80"/>
      <c r="B26" s="3" t="s">
        <v>36</v>
      </c>
      <c r="C26" s="3" t="s">
        <v>16</v>
      </c>
      <c r="D26" s="73">
        <v>2</v>
      </c>
      <c r="E26" s="73"/>
      <c r="F26" s="73" t="s">
        <v>15</v>
      </c>
      <c r="G26" s="73"/>
      <c r="H26" s="73" t="s">
        <v>15</v>
      </c>
      <c r="I26" s="73"/>
      <c r="J26" s="73"/>
      <c r="K26" s="73"/>
      <c r="L26" s="73"/>
      <c r="M26" s="27" t="s">
        <v>15</v>
      </c>
      <c r="N26" s="22">
        <v>2</v>
      </c>
    </row>
    <row r="27" spans="1:14" ht="25.5" x14ac:dyDescent="0.2">
      <c r="A27" s="2"/>
      <c r="B27" s="3" t="s">
        <v>17</v>
      </c>
      <c r="C27" s="3" t="s">
        <v>18</v>
      </c>
      <c r="D27" s="73">
        <v>1</v>
      </c>
      <c r="E27" s="73"/>
      <c r="F27" s="73" t="s">
        <v>15</v>
      </c>
      <c r="G27" s="73"/>
      <c r="H27" s="73" t="s">
        <v>15</v>
      </c>
      <c r="I27" s="73"/>
      <c r="J27" s="73"/>
      <c r="K27" s="73"/>
      <c r="L27" s="73"/>
      <c r="M27" s="27" t="s">
        <v>15</v>
      </c>
      <c r="N27" s="22">
        <v>1</v>
      </c>
    </row>
    <row r="28" spans="1:14" ht="38.25" x14ac:dyDescent="0.2">
      <c r="A28" s="2"/>
      <c r="B28" s="3" t="s">
        <v>19</v>
      </c>
      <c r="C28" s="3" t="s">
        <v>116</v>
      </c>
      <c r="D28" s="104">
        <v>100.3</v>
      </c>
      <c r="E28" s="104"/>
      <c r="F28" s="104">
        <v>100.4</v>
      </c>
      <c r="G28" s="104"/>
      <c r="H28" s="104">
        <v>100.5</v>
      </c>
      <c r="I28" s="104"/>
      <c r="J28" s="104"/>
      <c r="K28" s="104"/>
      <c r="L28" s="104"/>
      <c r="M28" s="28">
        <v>100.5</v>
      </c>
      <c r="N28" s="23">
        <v>100.5</v>
      </c>
    </row>
    <row r="29" spans="1:14" ht="38.25" customHeight="1" x14ac:dyDescent="0.2">
      <c r="A29" s="2"/>
      <c r="B29" s="3" t="s">
        <v>20</v>
      </c>
      <c r="C29" s="3" t="s">
        <v>21</v>
      </c>
      <c r="D29" s="71">
        <v>1300</v>
      </c>
      <c r="E29" s="71"/>
      <c r="F29" s="71">
        <v>1320</v>
      </c>
      <c r="G29" s="71"/>
      <c r="H29" s="71">
        <v>1320</v>
      </c>
      <c r="I29" s="71"/>
      <c r="J29" s="71"/>
      <c r="K29" s="71"/>
      <c r="L29" s="71"/>
      <c r="M29" s="29">
        <v>1320</v>
      </c>
      <c r="N29" s="24">
        <v>1320</v>
      </c>
    </row>
    <row r="30" spans="1:14" ht="78.75" customHeight="1" x14ac:dyDescent="0.2">
      <c r="A30" s="2"/>
      <c r="B30" s="3" t="s">
        <v>121</v>
      </c>
      <c r="C30" s="3" t="s">
        <v>122</v>
      </c>
      <c r="D30" s="29" t="s">
        <v>15</v>
      </c>
      <c r="E30" s="29"/>
      <c r="F30" s="29">
        <v>1</v>
      </c>
      <c r="G30" s="29"/>
      <c r="H30" s="105" t="s">
        <v>15</v>
      </c>
      <c r="I30" s="106"/>
      <c r="J30" s="106"/>
      <c r="K30" s="106"/>
      <c r="L30" s="107"/>
      <c r="M30" s="29" t="s">
        <v>15</v>
      </c>
      <c r="N30" s="24"/>
    </row>
    <row r="31" spans="1:14" ht="15" customHeight="1" x14ac:dyDescent="0.2">
      <c r="A31" s="38" t="s">
        <v>22</v>
      </c>
      <c r="B31" s="38" t="s">
        <v>23</v>
      </c>
      <c r="C31" s="38"/>
      <c r="D31" s="72" t="s">
        <v>25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</row>
    <row r="32" spans="1:14" ht="12.75" customHeight="1" x14ac:dyDescent="0.2">
      <c r="A32" s="38"/>
      <c r="B32" s="38" t="s">
        <v>24</v>
      </c>
      <c r="C32" s="38"/>
      <c r="D32" s="17" t="s">
        <v>26</v>
      </c>
      <c r="E32" s="38" t="s">
        <v>10</v>
      </c>
      <c r="F32" s="38"/>
      <c r="G32" s="38" t="s">
        <v>11</v>
      </c>
      <c r="H32" s="38"/>
      <c r="I32" s="38" t="s">
        <v>12</v>
      </c>
      <c r="J32" s="38"/>
      <c r="K32" s="38"/>
      <c r="L32" s="38" t="s">
        <v>115</v>
      </c>
      <c r="M32" s="38"/>
      <c r="N32" s="38"/>
    </row>
    <row r="33" spans="1:14" x14ac:dyDescent="0.2">
      <c r="A33" s="38"/>
      <c r="B33" s="92" t="s">
        <v>27</v>
      </c>
      <c r="C33" s="92"/>
      <c r="D33" s="18">
        <f>E33+G33+I33+L33</f>
        <v>208333.33000000002</v>
      </c>
      <c r="E33" s="39">
        <f>SUM(E34,E35)</f>
        <v>208333.33000000002</v>
      </c>
      <c r="F33" s="39"/>
      <c r="G33" s="39">
        <f>SUM(G34,G35)</f>
        <v>0</v>
      </c>
      <c r="H33" s="39"/>
      <c r="I33" s="39">
        <f>SUM(I34,I35)</f>
        <v>0</v>
      </c>
      <c r="J33" s="39"/>
      <c r="K33" s="39"/>
      <c r="L33" s="39">
        <f>SUM(L34,L35)</f>
        <v>0</v>
      </c>
      <c r="M33" s="39"/>
      <c r="N33" s="39"/>
    </row>
    <row r="34" spans="1:14" x14ac:dyDescent="0.2">
      <c r="A34" s="38"/>
      <c r="B34" s="38" t="s">
        <v>28</v>
      </c>
      <c r="C34" s="38"/>
      <c r="D34" s="18">
        <f>E34+G34+I34+L34</f>
        <v>100000</v>
      </c>
      <c r="E34" s="40">
        <v>100000</v>
      </c>
      <c r="F34" s="40"/>
      <c r="G34" s="40">
        <v>0</v>
      </c>
      <c r="H34" s="40"/>
      <c r="I34" s="40">
        <v>0</v>
      </c>
      <c r="J34" s="40"/>
      <c r="K34" s="40"/>
      <c r="L34" s="40">
        <v>0</v>
      </c>
      <c r="M34" s="40"/>
      <c r="N34" s="40"/>
    </row>
    <row r="35" spans="1:14" ht="11.25" customHeight="1" x14ac:dyDescent="0.2">
      <c r="A35" s="38"/>
      <c r="B35" s="38" t="s">
        <v>29</v>
      </c>
      <c r="C35" s="38"/>
      <c r="D35" s="18">
        <f>E35+G35+I35+L35</f>
        <v>108333.33</v>
      </c>
      <c r="E35" s="40">
        <v>108333.33</v>
      </c>
      <c r="F35" s="40"/>
      <c r="G35" s="40">
        <v>0</v>
      </c>
      <c r="H35" s="40"/>
      <c r="I35" s="40">
        <v>0</v>
      </c>
      <c r="J35" s="40"/>
      <c r="K35" s="40"/>
      <c r="L35" s="40">
        <v>0</v>
      </c>
      <c r="M35" s="40"/>
      <c r="N35" s="40"/>
    </row>
    <row r="36" spans="1:14" ht="12.75" customHeight="1" x14ac:dyDescent="0.2">
      <c r="A36" s="38" t="s">
        <v>30</v>
      </c>
      <c r="B36" s="38" t="s">
        <v>23</v>
      </c>
      <c r="C36" s="38"/>
      <c r="D36" s="102" t="s">
        <v>25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02"/>
    </row>
    <row r="37" spans="1:14" ht="12.75" customHeight="1" x14ac:dyDescent="0.2">
      <c r="A37" s="38"/>
      <c r="B37" s="38" t="s">
        <v>24</v>
      </c>
      <c r="C37" s="38"/>
      <c r="D37" s="19" t="s">
        <v>26</v>
      </c>
      <c r="E37" s="103" t="s">
        <v>10</v>
      </c>
      <c r="F37" s="103"/>
      <c r="G37" s="38" t="s">
        <v>11</v>
      </c>
      <c r="H37" s="38"/>
      <c r="I37" s="38" t="s">
        <v>12</v>
      </c>
      <c r="J37" s="38"/>
      <c r="K37" s="38"/>
      <c r="L37" s="38" t="s">
        <v>115</v>
      </c>
      <c r="M37" s="38"/>
      <c r="N37" s="38"/>
    </row>
    <row r="38" spans="1:14" x14ac:dyDescent="0.2">
      <c r="A38" s="38"/>
      <c r="B38" s="92" t="s">
        <v>27</v>
      </c>
      <c r="C38" s="92"/>
      <c r="D38" s="18">
        <f>E38+G38+I38+L38</f>
        <v>2444727.89</v>
      </c>
      <c r="E38" s="39">
        <f>SUM(E39:F41)</f>
        <v>2444727.89</v>
      </c>
      <c r="F38" s="39"/>
      <c r="G38" s="39">
        <f>SUM(G39:H41)</f>
        <v>0</v>
      </c>
      <c r="H38" s="39"/>
      <c r="I38" s="39">
        <f>SUM(I39:K41)</f>
        <v>0</v>
      </c>
      <c r="J38" s="39"/>
      <c r="K38" s="39"/>
      <c r="L38" s="39">
        <f>SUM(L39:N41)</f>
        <v>0</v>
      </c>
      <c r="M38" s="39"/>
      <c r="N38" s="39"/>
    </row>
    <row r="39" spans="1:14" x14ac:dyDescent="0.2">
      <c r="A39" s="38"/>
      <c r="B39" s="38" t="s">
        <v>31</v>
      </c>
      <c r="C39" s="38"/>
      <c r="D39" s="18">
        <f>E39+G39+I39+L39</f>
        <v>48894.559999999998</v>
      </c>
      <c r="E39" s="40">
        <v>48894.559999999998</v>
      </c>
      <c r="F39" s="40"/>
      <c r="G39" s="40">
        <v>0</v>
      </c>
      <c r="H39" s="40"/>
      <c r="I39" s="40">
        <v>0</v>
      </c>
      <c r="J39" s="40"/>
      <c r="K39" s="40"/>
      <c r="L39" s="40">
        <v>0</v>
      </c>
      <c r="M39" s="40"/>
      <c r="N39" s="40"/>
    </row>
    <row r="40" spans="1:14" ht="16.5" customHeight="1" x14ac:dyDescent="0.2">
      <c r="A40" s="38"/>
      <c r="B40" s="38" t="s">
        <v>29</v>
      </c>
      <c r="C40" s="38"/>
      <c r="D40" s="18">
        <f>E40+G40+I40+L40</f>
        <v>95833.33</v>
      </c>
      <c r="E40" s="40">
        <v>95833.33</v>
      </c>
      <c r="F40" s="40"/>
      <c r="G40" s="40">
        <v>0</v>
      </c>
      <c r="H40" s="40"/>
      <c r="I40" s="40">
        <v>0</v>
      </c>
      <c r="J40" s="40"/>
      <c r="K40" s="40"/>
      <c r="L40" s="40">
        <v>0</v>
      </c>
      <c r="M40" s="40"/>
      <c r="N40" s="40"/>
    </row>
    <row r="41" spans="1:14" ht="17.25" customHeight="1" x14ac:dyDescent="0.2">
      <c r="A41" s="38"/>
      <c r="B41" s="38" t="s">
        <v>28</v>
      </c>
      <c r="C41" s="38"/>
      <c r="D41" s="18">
        <f>E41+G41+I41+L41</f>
        <v>2300000</v>
      </c>
      <c r="E41" s="40">
        <v>2300000</v>
      </c>
      <c r="F41" s="40"/>
      <c r="G41" s="40">
        <v>0</v>
      </c>
      <c r="H41" s="40"/>
      <c r="I41" s="40">
        <v>0</v>
      </c>
      <c r="J41" s="40"/>
      <c r="K41" s="40"/>
      <c r="L41" s="40">
        <v>0</v>
      </c>
      <c r="M41" s="40"/>
      <c r="N41" s="40"/>
    </row>
    <row r="42" spans="1:14" ht="27.75" customHeight="1" x14ac:dyDescent="0.2">
      <c r="A42" s="38" t="s">
        <v>32</v>
      </c>
      <c r="B42" s="100" t="s">
        <v>23</v>
      </c>
      <c r="C42" s="101"/>
      <c r="D42" s="102" t="s">
        <v>25</v>
      </c>
      <c r="E42" s="102"/>
      <c r="F42" s="102"/>
      <c r="G42" s="102"/>
      <c r="H42" s="102"/>
      <c r="I42" s="102"/>
      <c r="J42" s="102"/>
      <c r="K42" s="102"/>
      <c r="L42" s="102"/>
      <c r="M42" s="102"/>
      <c r="N42" s="102"/>
    </row>
    <row r="43" spans="1:14" ht="12.75" customHeight="1" x14ac:dyDescent="0.2">
      <c r="A43" s="38"/>
      <c r="B43" s="100" t="s">
        <v>24</v>
      </c>
      <c r="C43" s="101"/>
      <c r="D43" s="19" t="s">
        <v>26</v>
      </c>
      <c r="E43" s="103" t="s">
        <v>10</v>
      </c>
      <c r="F43" s="103"/>
      <c r="G43" s="38" t="s">
        <v>11</v>
      </c>
      <c r="H43" s="38"/>
      <c r="I43" s="38" t="s">
        <v>12</v>
      </c>
      <c r="J43" s="38"/>
      <c r="K43" s="38"/>
      <c r="L43" s="38" t="s">
        <v>115</v>
      </c>
      <c r="M43" s="38"/>
      <c r="N43" s="38"/>
    </row>
    <row r="44" spans="1:14" x14ac:dyDescent="0.2">
      <c r="A44" s="38"/>
      <c r="B44" s="92" t="s">
        <v>27</v>
      </c>
      <c r="C44" s="92"/>
      <c r="D44" s="18">
        <f>E44+G44+I44+L44</f>
        <v>30037146.760000002</v>
      </c>
      <c r="E44" s="39">
        <f>E45+E46+E47</f>
        <v>1461558.4300000002</v>
      </c>
      <c r="F44" s="39"/>
      <c r="G44" s="39">
        <f>SUM(G45:H47)</f>
        <v>24287895.210000001</v>
      </c>
      <c r="H44" s="39"/>
      <c r="I44" s="39">
        <f>I45+I46+I47</f>
        <v>1997407.21</v>
      </c>
      <c r="J44" s="39"/>
      <c r="K44" s="39"/>
      <c r="L44" s="39">
        <f>L45+L46+L47</f>
        <v>2290285.91</v>
      </c>
      <c r="M44" s="39"/>
      <c r="N44" s="39"/>
    </row>
    <row r="45" spans="1:14" x14ac:dyDescent="0.2">
      <c r="A45" s="38"/>
      <c r="B45" s="38" t="s">
        <v>28</v>
      </c>
      <c r="C45" s="38"/>
      <c r="D45" s="18">
        <f>E45+G45+I45+L45</f>
        <v>7624657.25</v>
      </c>
      <c r="E45" s="40">
        <v>919780</v>
      </c>
      <c r="F45" s="40"/>
      <c r="G45" s="40">
        <v>3675156.25</v>
      </c>
      <c r="H45" s="40"/>
      <c r="I45" s="40">
        <v>1415982</v>
      </c>
      <c r="J45" s="40"/>
      <c r="K45" s="40"/>
      <c r="L45" s="40">
        <v>1613739</v>
      </c>
      <c r="M45" s="40"/>
      <c r="N45" s="40"/>
    </row>
    <row r="46" spans="1:14" x14ac:dyDescent="0.2">
      <c r="A46" s="38"/>
      <c r="B46" s="38" t="s">
        <v>29</v>
      </c>
      <c r="C46" s="38"/>
      <c r="D46" s="18">
        <f>E46+G46+I46+L46</f>
        <v>20609305.010000002</v>
      </c>
      <c r="E46" s="40">
        <v>340192.6</v>
      </c>
      <c r="F46" s="40"/>
      <c r="G46" s="40">
        <v>19250233.41</v>
      </c>
      <c r="H46" s="40"/>
      <c r="I46" s="40">
        <v>474984.67</v>
      </c>
      <c r="J46" s="40"/>
      <c r="K46" s="40"/>
      <c r="L46" s="40">
        <v>543894.32999999996</v>
      </c>
      <c r="M46" s="40"/>
      <c r="N46" s="40"/>
    </row>
    <row r="47" spans="1:14" x14ac:dyDescent="0.2">
      <c r="A47" s="38"/>
      <c r="B47" s="38" t="s">
        <v>31</v>
      </c>
      <c r="C47" s="38"/>
      <c r="D47" s="18">
        <f>E47+G47+I47+L47</f>
        <v>1803184.5000000002</v>
      </c>
      <c r="E47" s="40">
        <v>201585.83</v>
      </c>
      <c r="F47" s="40"/>
      <c r="G47" s="40">
        <v>1362505.55</v>
      </c>
      <c r="H47" s="40"/>
      <c r="I47" s="40">
        <v>106440.54</v>
      </c>
      <c r="J47" s="40"/>
      <c r="K47" s="40"/>
      <c r="L47" s="40">
        <v>132652.57999999999</v>
      </c>
      <c r="M47" s="40"/>
      <c r="N47" s="40"/>
    </row>
    <row r="48" spans="1:14" ht="26.25" customHeight="1" x14ac:dyDescent="0.2">
      <c r="A48" s="129" t="s">
        <v>123</v>
      </c>
      <c r="B48" s="100" t="s">
        <v>23</v>
      </c>
      <c r="C48" s="101"/>
      <c r="D48" s="35" t="s">
        <v>25</v>
      </c>
      <c r="E48" s="36"/>
      <c r="F48" s="36"/>
      <c r="G48" s="36"/>
      <c r="H48" s="36"/>
      <c r="I48" s="36"/>
      <c r="J48" s="36"/>
      <c r="K48" s="36"/>
      <c r="L48" s="36"/>
      <c r="M48" s="37"/>
      <c r="N48" s="25"/>
    </row>
    <row r="49" spans="1:14" ht="12.75" customHeight="1" x14ac:dyDescent="0.2">
      <c r="A49" s="130"/>
      <c r="B49" s="100" t="s">
        <v>24</v>
      </c>
      <c r="C49" s="101"/>
      <c r="D49" s="33" t="s">
        <v>26</v>
      </c>
      <c r="E49" s="25"/>
      <c r="F49" s="32" t="s">
        <v>10</v>
      </c>
      <c r="G49" s="32"/>
      <c r="H49" s="32" t="s">
        <v>11</v>
      </c>
      <c r="I49" s="32" t="s">
        <v>12</v>
      </c>
      <c r="J49" s="32"/>
      <c r="K49" s="32"/>
      <c r="L49" s="132" t="s">
        <v>115</v>
      </c>
      <c r="M49" s="133"/>
      <c r="N49" s="25"/>
    </row>
    <row r="50" spans="1:14" x14ac:dyDescent="0.2">
      <c r="A50" s="130"/>
      <c r="B50" s="92" t="s">
        <v>27</v>
      </c>
      <c r="C50" s="92"/>
      <c r="D50" s="18">
        <f>D51+D52+D53</f>
        <v>3673469.39</v>
      </c>
      <c r="E50" s="33"/>
      <c r="F50" s="18">
        <f>F51+F52+F53</f>
        <v>0</v>
      </c>
      <c r="G50" s="33"/>
      <c r="H50" s="18">
        <f>H51+H52+H53</f>
        <v>3673469.39</v>
      </c>
      <c r="I50" s="18">
        <f>I51+I52+I53</f>
        <v>0</v>
      </c>
      <c r="J50" s="18"/>
      <c r="K50" s="18"/>
      <c r="L50" s="96">
        <f>L51+L52+L53</f>
        <v>0</v>
      </c>
      <c r="M50" s="98"/>
      <c r="N50" s="25"/>
    </row>
    <row r="51" spans="1:14" x14ac:dyDescent="0.2">
      <c r="A51" s="130"/>
      <c r="B51" s="38" t="s">
        <v>28</v>
      </c>
      <c r="C51" s="38"/>
      <c r="D51" s="18">
        <f>F51+H51+I51+L51</f>
        <v>3456000</v>
      </c>
      <c r="E51" s="25"/>
      <c r="F51" s="25">
        <v>0</v>
      </c>
      <c r="G51" s="25"/>
      <c r="H51" s="25">
        <v>3456000</v>
      </c>
      <c r="I51" s="25">
        <v>0</v>
      </c>
      <c r="J51" s="25"/>
      <c r="K51" s="25"/>
      <c r="L51" s="35">
        <v>0</v>
      </c>
      <c r="M51" s="37"/>
      <c r="N51" s="25"/>
    </row>
    <row r="52" spans="1:14" x14ac:dyDescent="0.2">
      <c r="A52" s="130"/>
      <c r="B52" s="38" t="s">
        <v>29</v>
      </c>
      <c r="C52" s="38"/>
      <c r="D52" s="18">
        <f>F52+H52+I52+L52</f>
        <v>144000</v>
      </c>
      <c r="E52" s="25"/>
      <c r="F52" s="25">
        <v>0</v>
      </c>
      <c r="G52" s="25"/>
      <c r="H52" s="25">
        <v>144000</v>
      </c>
      <c r="I52" s="25">
        <v>0</v>
      </c>
      <c r="J52" s="25"/>
      <c r="K52" s="25"/>
      <c r="L52" s="35">
        <v>0</v>
      </c>
      <c r="M52" s="37"/>
      <c r="N52" s="25"/>
    </row>
    <row r="53" spans="1:14" x14ac:dyDescent="0.2">
      <c r="A53" s="131"/>
      <c r="B53" s="38" t="s">
        <v>31</v>
      </c>
      <c r="C53" s="38"/>
      <c r="D53" s="18">
        <f>F53+H53+I53+L53</f>
        <v>73469.39</v>
      </c>
      <c r="E53" s="25"/>
      <c r="F53" s="25">
        <v>0</v>
      </c>
      <c r="G53" s="25"/>
      <c r="H53" s="25">
        <v>73469.39</v>
      </c>
      <c r="I53" s="25">
        <v>0</v>
      </c>
      <c r="J53" s="25"/>
      <c r="K53" s="25"/>
      <c r="L53" s="35">
        <v>0</v>
      </c>
      <c r="M53" s="37"/>
      <c r="N53" s="25"/>
    </row>
    <row r="54" spans="1:14" x14ac:dyDescent="0.2">
      <c r="A54" s="38" t="s">
        <v>33</v>
      </c>
      <c r="B54" s="38" t="s">
        <v>23</v>
      </c>
      <c r="C54" s="38"/>
      <c r="D54" s="99" t="s">
        <v>25</v>
      </c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1:14" ht="12.75" customHeight="1" x14ac:dyDescent="0.2">
      <c r="A55" s="38"/>
      <c r="B55" s="38" t="s">
        <v>24</v>
      </c>
      <c r="C55" s="38"/>
      <c r="D55" s="34" t="s">
        <v>26</v>
      </c>
      <c r="E55" s="91" t="s">
        <v>10</v>
      </c>
      <c r="F55" s="91"/>
      <c r="G55" s="91" t="s">
        <v>11</v>
      </c>
      <c r="H55" s="91"/>
      <c r="I55" s="93" t="s">
        <v>12</v>
      </c>
      <c r="J55" s="94"/>
      <c r="K55" s="95"/>
      <c r="L55" s="91" t="s">
        <v>115</v>
      </c>
      <c r="M55" s="91"/>
      <c r="N55" s="91"/>
    </row>
    <row r="56" spans="1:14" x14ac:dyDescent="0.2">
      <c r="A56" s="38"/>
      <c r="B56" s="92" t="s">
        <v>27</v>
      </c>
      <c r="C56" s="92"/>
      <c r="D56" s="18">
        <f>D57+D58+D59</f>
        <v>36363677.370000005</v>
      </c>
      <c r="E56" s="39">
        <f>E59+E58+E57</f>
        <v>4114619.65</v>
      </c>
      <c r="F56" s="39"/>
      <c r="G56" s="39">
        <f>G57+G58+G59</f>
        <v>27961364.600000001</v>
      </c>
      <c r="H56" s="39"/>
      <c r="I56" s="96">
        <f>I57+I58+I59</f>
        <v>1997407.21</v>
      </c>
      <c r="J56" s="97"/>
      <c r="K56" s="98"/>
      <c r="L56" s="39">
        <f>L57+L58+L59</f>
        <v>2290285.91</v>
      </c>
      <c r="M56" s="39"/>
      <c r="N56" s="39"/>
    </row>
    <row r="57" spans="1:14" x14ac:dyDescent="0.2">
      <c r="A57" s="38"/>
      <c r="B57" s="38" t="s">
        <v>28</v>
      </c>
      <c r="C57" s="38"/>
      <c r="D57" s="18">
        <f>D34+D41+D45+D51</f>
        <v>13480657.25</v>
      </c>
      <c r="E57" s="40">
        <f>E34+E41+E45</f>
        <v>3319780</v>
      </c>
      <c r="F57" s="40"/>
      <c r="G57" s="40">
        <f>G45+G41+G34+H51</f>
        <v>7131156.25</v>
      </c>
      <c r="H57" s="40"/>
      <c r="I57" s="35">
        <f>I45+I41+I34</f>
        <v>1415982</v>
      </c>
      <c r="J57" s="36"/>
      <c r="K57" s="37"/>
      <c r="L57" s="40">
        <f>L45+L41+L34</f>
        <v>1613739</v>
      </c>
      <c r="M57" s="40"/>
      <c r="N57" s="40"/>
    </row>
    <row r="58" spans="1:14" x14ac:dyDescent="0.2">
      <c r="A58" s="38"/>
      <c r="B58" s="38" t="s">
        <v>29</v>
      </c>
      <c r="C58" s="38"/>
      <c r="D58" s="18">
        <f>D35+D40+D46+D52</f>
        <v>20957471.670000002</v>
      </c>
      <c r="E58" s="40">
        <f>E35+E40+E46</f>
        <v>544359.26</v>
      </c>
      <c r="F58" s="40"/>
      <c r="G58" s="40">
        <f>G35+G40+G46+H52</f>
        <v>19394233.41</v>
      </c>
      <c r="H58" s="40"/>
      <c r="I58" s="35">
        <f>I35+I40+I46</f>
        <v>474984.67</v>
      </c>
      <c r="J58" s="36"/>
      <c r="K58" s="37"/>
      <c r="L58" s="40">
        <f>L46+L40+L35</f>
        <v>543894.32999999996</v>
      </c>
      <c r="M58" s="40"/>
      <c r="N58" s="40"/>
    </row>
    <row r="59" spans="1:14" x14ac:dyDescent="0.2">
      <c r="A59" s="38"/>
      <c r="B59" s="38" t="s">
        <v>31</v>
      </c>
      <c r="C59" s="38"/>
      <c r="D59" s="18">
        <f>D39+D47+D53</f>
        <v>1925548.4500000002</v>
      </c>
      <c r="E59" s="40">
        <f>E39+E47</f>
        <v>250480.38999999998</v>
      </c>
      <c r="F59" s="40"/>
      <c r="G59" s="40">
        <f>G39+G47+H53</f>
        <v>1435974.94</v>
      </c>
      <c r="H59" s="40"/>
      <c r="I59" s="35">
        <f>I47+I39</f>
        <v>106440.54</v>
      </c>
      <c r="J59" s="36"/>
      <c r="K59" s="37"/>
      <c r="L59" s="40">
        <f>L39+L47</f>
        <v>132652.57999999999</v>
      </c>
      <c r="M59" s="40"/>
      <c r="N59" s="40"/>
    </row>
    <row r="63" spans="1:14" x14ac:dyDescent="0.2">
      <c r="B63" s="69" t="s">
        <v>39</v>
      </c>
      <c r="C63" s="70"/>
      <c r="D63" s="70"/>
      <c r="E63" s="70"/>
      <c r="F63" s="70"/>
      <c r="G63" s="70"/>
      <c r="H63" s="70"/>
      <c r="I63" s="20"/>
      <c r="J63" s="20"/>
      <c r="K63" s="20"/>
    </row>
    <row r="64" spans="1:14" x14ac:dyDescent="0.2">
      <c r="B64" s="70"/>
      <c r="C64" s="70"/>
      <c r="D64" s="70"/>
      <c r="E64" s="70"/>
      <c r="F64" s="70"/>
      <c r="G64" s="70"/>
      <c r="H64" s="70"/>
      <c r="I64" s="20"/>
      <c r="J64" s="20"/>
      <c r="K64" s="20"/>
    </row>
    <row r="65" spans="1:14" x14ac:dyDescent="0.2">
      <c r="B65" s="70"/>
      <c r="C65" s="70"/>
      <c r="D65" s="70"/>
      <c r="E65" s="70"/>
      <c r="F65" s="70"/>
      <c r="G65" s="70"/>
      <c r="H65" s="70"/>
      <c r="I65" s="20"/>
      <c r="J65" s="20"/>
      <c r="K65" s="20"/>
    </row>
    <row r="67" spans="1:14" x14ac:dyDescent="0.2">
      <c r="A67" s="87" t="s">
        <v>40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</row>
    <row r="68" spans="1:14" x14ac:dyDescent="0.2">
      <c r="A68" s="86" t="s">
        <v>56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</row>
    <row r="69" spans="1:14" x14ac:dyDescent="0.2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</row>
    <row r="70" spans="1:14" x14ac:dyDescent="0.2">
      <c r="A70" s="7" t="s">
        <v>57</v>
      </c>
      <c r="B70" s="78" t="s">
        <v>117</v>
      </c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</row>
    <row r="71" spans="1:14" ht="25.5" x14ac:dyDescent="0.2">
      <c r="A71" s="3" t="s">
        <v>59</v>
      </c>
      <c r="B71" s="79" t="s">
        <v>2</v>
      </c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</row>
    <row r="72" spans="1:14" x14ac:dyDescent="0.2">
      <c r="A72" s="7" t="s">
        <v>60</v>
      </c>
      <c r="B72" s="78" t="s">
        <v>41</v>
      </c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</row>
    <row r="73" spans="1:14" x14ac:dyDescent="0.2">
      <c r="A73" s="7" t="s">
        <v>61</v>
      </c>
      <c r="B73" s="78" t="s">
        <v>42</v>
      </c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</row>
    <row r="74" spans="1:14" x14ac:dyDescent="0.2">
      <c r="A74" s="7" t="s">
        <v>62</v>
      </c>
      <c r="B74" s="78" t="s">
        <v>43</v>
      </c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</row>
    <row r="75" spans="1:14" x14ac:dyDescent="0.2">
      <c r="A75" s="79" t="s">
        <v>63</v>
      </c>
      <c r="B75" s="80" t="s">
        <v>64</v>
      </c>
      <c r="C75" s="80" t="s">
        <v>8</v>
      </c>
      <c r="D75" s="75" t="s">
        <v>9</v>
      </c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ht="54" customHeight="1" x14ac:dyDescent="0.2">
      <c r="A76" s="79"/>
      <c r="B76" s="79"/>
      <c r="C76" s="80"/>
      <c r="D76" s="76" t="s">
        <v>10</v>
      </c>
      <c r="E76" s="76"/>
      <c r="F76" s="8" t="s">
        <v>11</v>
      </c>
      <c r="G76" s="8"/>
      <c r="H76" s="8" t="s">
        <v>12</v>
      </c>
      <c r="I76" s="41" t="s">
        <v>115</v>
      </c>
      <c r="J76" s="42"/>
      <c r="K76" s="42"/>
      <c r="L76" s="42"/>
      <c r="M76" s="43"/>
      <c r="N76" s="6" t="s">
        <v>44</v>
      </c>
    </row>
    <row r="77" spans="1:14" ht="99.75" customHeight="1" x14ac:dyDescent="0.2">
      <c r="A77" s="79"/>
      <c r="B77" s="9" t="s">
        <v>13</v>
      </c>
      <c r="C77" s="6" t="s">
        <v>45</v>
      </c>
      <c r="D77" s="88">
        <v>12</v>
      </c>
      <c r="E77" s="88"/>
      <c r="F77" s="10">
        <v>13</v>
      </c>
      <c r="G77" s="10"/>
      <c r="H77" s="10">
        <v>13</v>
      </c>
      <c r="I77" s="57">
        <v>13</v>
      </c>
      <c r="J77" s="58"/>
      <c r="K77" s="58"/>
      <c r="L77" s="58"/>
      <c r="M77" s="59"/>
      <c r="N77" s="10">
        <v>12</v>
      </c>
    </row>
    <row r="78" spans="1:14" x14ac:dyDescent="0.2">
      <c r="A78" s="80" t="s">
        <v>69</v>
      </c>
      <c r="B78" s="79" t="s">
        <v>65</v>
      </c>
      <c r="C78" s="79"/>
      <c r="D78" s="75" t="s">
        <v>25</v>
      </c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80"/>
      <c r="B79" s="79"/>
      <c r="C79" s="79"/>
      <c r="D79" s="76" t="s">
        <v>66</v>
      </c>
      <c r="E79" s="76"/>
      <c r="F79" s="26" t="s">
        <v>10</v>
      </c>
      <c r="G79" s="26"/>
      <c r="H79" s="26" t="s">
        <v>11</v>
      </c>
      <c r="I79" s="26" t="s">
        <v>12</v>
      </c>
      <c r="J79" s="60" t="s">
        <v>115</v>
      </c>
      <c r="K79" s="61"/>
      <c r="L79" s="61"/>
      <c r="M79" s="61"/>
      <c r="N79" s="62"/>
    </row>
    <row r="80" spans="1:14" x14ac:dyDescent="0.2">
      <c r="A80" s="80"/>
      <c r="B80" s="67" t="s">
        <v>27</v>
      </c>
      <c r="C80" s="67"/>
      <c r="D80" s="77">
        <f>D81+D82</f>
        <v>230359231.49000001</v>
      </c>
      <c r="E80" s="77"/>
      <c r="F80" s="15">
        <f>SUM(F81:F82)</f>
        <v>47400203.489999995</v>
      </c>
      <c r="G80" s="15"/>
      <c r="H80" s="15">
        <f>SUM(H81:H82)</f>
        <v>57628939</v>
      </c>
      <c r="I80" s="15">
        <f>I81+I82</f>
        <v>60899072</v>
      </c>
      <c r="J80" s="44">
        <f>J81+J82</f>
        <v>64431017</v>
      </c>
      <c r="K80" s="45"/>
      <c r="L80" s="45"/>
      <c r="M80" s="45"/>
      <c r="N80" s="46"/>
    </row>
    <row r="81" spans="1:14" x14ac:dyDescent="0.2">
      <c r="A81" s="80"/>
      <c r="B81" s="66" t="s">
        <v>29</v>
      </c>
      <c r="C81" s="66"/>
      <c r="D81" s="77">
        <f>F81+H81+I81+J81</f>
        <v>4428084.83</v>
      </c>
      <c r="E81" s="77"/>
      <c r="F81" s="16">
        <v>566684.82999999996</v>
      </c>
      <c r="G81" s="16"/>
      <c r="H81" s="16">
        <v>1426600</v>
      </c>
      <c r="I81" s="16">
        <v>1217400</v>
      </c>
      <c r="J81" s="63">
        <v>1217400</v>
      </c>
      <c r="K81" s="64"/>
      <c r="L81" s="64"/>
      <c r="M81" s="64"/>
      <c r="N81" s="65"/>
    </row>
    <row r="82" spans="1:14" ht="18" customHeight="1" x14ac:dyDescent="0.2">
      <c r="A82" s="80"/>
      <c r="B82" s="68" t="s">
        <v>68</v>
      </c>
      <c r="C82" s="66"/>
      <c r="D82" s="77">
        <f>F82+H82+I82+J82</f>
        <v>225931146.66</v>
      </c>
      <c r="E82" s="77"/>
      <c r="F82" s="16">
        <v>46833518.659999996</v>
      </c>
      <c r="G82" s="16"/>
      <c r="H82" s="16">
        <v>56202339</v>
      </c>
      <c r="I82" s="16">
        <v>59681672</v>
      </c>
      <c r="J82" s="63">
        <v>63213617</v>
      </c>
      <c r="K82" s="64"/>
      <c r="L82" s="64"/>
      <c r="M82" s="64"/>
      <c r="N82" s="65"/>
    </row>
    <row r="83" spans="1:14" ht="20.25" customHeight="1" x14ac:dyDescent="0.2">
      <c r="A83" s="80"/>
      <c r="B83" s="66"/>
      <c r="C83" s="66"/>
      <c r="D83" s="77">
        <f>F83+H83+I83+J83</f>
        <v>1000000</v>
      </c>
      <c r="E83" s="77"/>
      <c r="F83" s="16">
        <v>1000000</v>
      </c>
      <c r="G83" s="16"/>
      <c r="H83" s="16">
        <v>0</v>
      </c>
      <c r="I83" s="16">
        <v>0</v>
      </c>
      <c r="J83" s="63">
        <v>0</v>
      </c>
      <c r="K83" s="64"/>
      <c r="L83" s="64"/>
      <c r="M83" s="64"/>
      <c r="N83" s="65"/>
    </row>
    <row r="84" spans="1:14" x14ac:dyDescent="0.2">
      <c r="A84" s="86" t="s">
        <v>67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</row>
    <row r="85" spans="1:14" x14ac:dyDescent="0.2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</row>
    <row r="86" spans="1:14" x14ac:dyDescent="0.2">
      <c r="A86" s="12" t="s">
        <v>57</v>
      </c>
      <c r="B86" s="66" t="s">
        <v>117</v>
      </c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</row>
    <row r="87" spans="1:14" ht="25.5" x14ac:dyDescent="0.2">
      <c r="A87" s="13" t="s">
        <v>58</v>
      </c>
      <c r="B87" s="66" t="s">
        <v>46</v>
      </c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</row>
    <row r="88" spans="1:14" x14ac:dyDescent="0.2">
      <c r="A88" s="12" t="s">
        <v>60</v>
      </c>
      <c r="B88" s="66" t="s">
        <v>47</v>
      </c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</row>
    <row r="89" spans="1:14" x14ac:dyDescent="0.2">
      <c r="A89" s="7" t="s">
        <v>61</v>
      </c>
      <c r="B89" s="66" t="s">
        <v>48</v>
      </c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</row>
    <row r="90" spans="1:14" x14ac:dyDescent="0.2">
      <c r="A90" s="7" t="s">
        <v>6</v>
      </c>
      <c r="B90" s="66" t="s">
        <v>49</v>
      </c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</row>
    <row r="91" spans="1:14" ht="12.75" customHeight="1" x14ac:dyDescent="0.2">
      <c r="A91" s="66" t="s">
        <v>63</v>
      </c>
      <c r="B91" s="68" t="s">
        <v>64</v>
      </c>
      <c r="C91" s="81" t="s">
        <v>8</v>
      </c>
      <c r="D91" s="75" t="s">
        <v>9</v>
      </c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66"/>
      <c r="B92" s="68"/>
      <c r="C92" s="81"/>
      <c r="D92" s="76" t="s">
        <v>10</v>
      </c>
      <c r="E92" s="76"/>
      <c r="F92" s="76" t="s">
        <v>11</v>
      </c>
      <c r="G92" s="9"/>
      <c r="H92" s="76" t="s">
        <v>12</v>
      </c>
      <c r="I92" s="48" t="s">
        <v>115</v>
      </c>
      <c r="J92" s="49"/>
      <c r="K92" s="49"/>
      <c r="L92" s="49"/>
      <c r="M92" s="50"/>
      <c r="N92" s="81" t="s">
        <v>44</v>
      </c>
    </row>
    <row r="93" spans="1:14" ht="22.5" customHeight="1" x14ac:dyDescent="0.2">
      <c r="A93" s="66"/>
      <c r="B93" s="68"/>
      <c r="C93" s="81"/>
      <c r="D93" s="76"/>
      <c r="E93" s="76"/>
      <c r="F93" s="76"/>
      <c r="G93" s="9"/>
      <c r="H93" s="76"/>
      <c r="I93" s="51"/>
      <c r="J93" s="52"/>
      <c r="K93" s="52"/>
      <c r="L93" s="52"/>
      <c r="M93" s="53"/>
      <c r="N93" s="81"/>
    </row>
    <row r="94" spans="1:14" ht="25.5" x14ac:dyDescent="0.2">
      <c r="A94" s="66"/>
      <c r="B94" s="4" t="s">
        <v>13</v>
      </c>
      <c r="C94" s="6" t="s">
        <v>70</v>
      </c>
      <c r="D94" s="74">
        <v>126002</v>
      </c>
      <c r="E94" s="74"/>
      <c r="F94" s="30">
        <v>127262</v>
      </c>
      <c r="G94" s="30"/>
      <c r="H94" s="30">
        <v>128535</v>
      </c>
      <c r="I94" s="54">
        <v>133000</v>
      </c>
      <c r="J94" s="55"/>
      <c r="K94" s="55"/>
      <c r="L94" s="55"/>
      <c r="M94" s="56"/>
      <c r="N94" s="14">
        <v>128535</v>
      </c>
    </row>
    <row r="95" spans="1:14" ht="38.25" x14ac:dyDescent="0.2">
      <c r="A95" s="66"/>
      <c r="B95" s="4" t="s">
        <v>50</v>
      </c>
      <c r="C95" s="6" t="s">
        <v>51</v>
      </c>
      <c r="D95" s="74">
        <v>74366</v>
      </c>
      <c r="E95" s="74"/>
      <c r="F95" s="30">
        <v>80434</v>
      </c>
      <c r="G95" s="30"/>
      <c r="H95" s="30">
        <v>83000</v>
      </c>
      <c r="I95" s="54">
        <v>86320</v>
      </c>
      <c r="J95" s="55"/>
      <c r="K95" s="55"/>
      <c r="L95" s="55"/>
      <c r="M95" s="56"/>
      <c r="N95" s="14">
        <v>80434</v>
      </c>
    </row>
    <row r="96" spans="1:14" x14ac:dyDescent="0.2">
      <c r="A96" s="68" t="s">
        <v>71</v>
      </c>
      <c r="B96" s="68" t="s">
        <v>72</v>
      </c>
      <c r="C96" s="66"/>
      <c r="D96" s="75" t="s">
        <v>25</v>
      </c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68"/>
      <c r="B97" s="66"/>
      <c r="C97" s="66"/>
      <c r="D97" s="76" t="s">
        <v>66</v>
      </c>
      <c r="E97" s="76"/>
      <c r="F97" s="8" t="s">
        <v>10</v>
      </c>
      <c r="G97" s="8"/>
      <c r="H97" s="8" t="s">
        <v>11</v>
      </c>
      <c r="I97" s="8" t="s">
        <v>12</v>
      </c>
      <c r="J97" s="41" t="s">
        <v>115</v>
      </c>
      <c r="K97" s="42"/>
      <c r="L97" s="42"/>
      <c r="M97" s="43"/>
      <c r="N97" s="8" t="s">
        <v>12</v>
      </c>
    </row>
    <row r="98" spans="1:14" x14ac:dyDescent="0.2">
      <c r="A98" s="68"/>
      <c r="B98" s="67" t="s">
        <v>27</v>
      </c>
      <c r="C98" s="67"/>
      <c r="D98" s="77">
        <f>D99+D100</f>
        <v>222944599.14000002</v>
      </c>
      <c r="E98" s="77"/>
      <c r="F98" s="15">
        <f>SUM(F99:F100)</f>
        <v>43375338.409999996</v>
      </c>
      <c r="G98" s="15"/>
      <c r="H98" s="15">
        <f>SUM(H99:H100)</f>
        <v>56901709.160000004</v>
      </c>
      <c r="I98" s="15">
        <f>I99+I100</f>
        <v>59310519.07</v>
      </c>
      <c r="J98" s="44">
        <f>J99+J100</f>
        <v>63357032.5</v>
      </c>
      <c r="K98" s="45"/>
      <c r="L98" s="45"/>
      <c r="M98" s="46"/>
      <c r="N98" s="15">
        <f>SUM(N99:N100)</f>
        <v>42373400</v>
      </c>
    </row>
    <row r="99" spans="1:14" ht="15" customHeight="1" x14ac:dyDescent="0.2">
      <c r="A99" s="68"/>
      <c r="B99" s="66" t="s">
        <v>29</v>
      </c>
      <c r="C99" s="66"/>
      <c r="D99" s="77">
        <f>F99+H99+I99+J99</f>
        <v>1652284.34</v>
      </c>
      <c r="E99" s="77"/>
      <c r="F99" s="16">
        <v>365838.41</v>
      </c>
      <c r="G99" s="16"/>
      <c r="H99" s="16">
        <v>424650.64</v>
      </c>
      <c r="I99" s="16">
        <v>428760.32000000001</v>
      </c>
      <c r="J99" s="47">
        <v>433034.97</v>
      </c>
      <c r="K99" s="47"/>
      <c r="L99" s="47"/>
      <c r="M99" s="47"/>
      <c r="N99" s="47"/>
    </row>
    <row r="100" spans="1:14" x14ac:dyDescent="0.2">
      <c r="A100" s="68"/>
      <c r="B100" s="68" t="s">
        <v>68</v>
      </c>
      <c r="C100" s="66"/>
      <c r="D100" s="77">
        <f>F100+H100+I100+J100</f>
        <v>221292314.80000001</v>
      </c>
      <c r="E100" s="77"/>
      <c r="F100" s="16">
        <v>43009500</v>
      </c>
      <c r="G100" s="16"/>
      <c r="H100" s="16">
        <v>56477058.520000003</v>
      </c>
      <c r="I100" s="16">
        <v>58881758.75</v>
      </c>
      <c r="J100" s="63">
        <v>62923997.530000001</v>
      </c>
      <c r="K100" s="64"/>
      <c r="L100" s="64"/>
      <c r="M100" s="65"/>
      <c r="N100" s="16">
        <v>42373400</v>
      </c>
    </row>
    <row r="101" spans="1:14" ht="25.5" customHeight="1" x14ac:dyDescent="0.2">
      <c r="A101" s="68"/>
      <c r="B101" s="66"/>
      <c r="C101" s="66"/>
      <c r="D101" s="77">
        <f>F101+H101+I101+J101</f>
        <v>54178905.18</v>
      </c>
      <c r="E101" s="77"/>
      <c r="F101" s="16">
        <v>3885900</v>
      </c>
      <c r="G101" s="16"/>
      <c r="H101" s="16">
        <v>16341579.1</v>
      </c>
      <c r="I101" s="16">
        <v>16773262.15</v>
      </c>
      <c r="J101" s="63">
        <v>17178163.93</v>
      </c>
      <c r="K101" s="64"/>
      <c r="L101" s="64"/>
      <c r="M101" s="65"/>
      <c r="N101" s="16">
        <v>4317900</v>
      </c>
    </row>
    <row r="102" spans="1:14" x14ac:dyDescent="0.2">
      <c r="A102" s="86" t="s">
        <v>73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</row>
    <row r="103" spans="1:14" x14ac:dyDescent="0.2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</row>
    <row r="104" spans="1:14" x14ac:dyDescent="0.2">
      <c r="A104" s="12" t="s">
        <v>57</v>
      </c>
      <c r="B104" s="66" t="s">
        <v>117</v>
      </c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</row>
    <row r="105" spans="1:14" ht="25.5" x14ac:dyDescent="0.2">
      <c r="A105" s="13" t="s">
        <v>58</v>
      </c>
      <c r="B105" s="66" t="s">
        <v>46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1:14" x14ac:dyDescent="0.2">
      <c r="A106" s="12" t="s">
        <v>60</v>
      </c>
      <c r="B106" s="66" t="s">
        <v>52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</row>
    <row r="107" spans="1:14" x14ac:dyDescent="0.2">
      <c r="A107" s="7" t="s">
        <v>61</v>
      </c>
      <c r="B107" s="66" t="s">
        <v>53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</row>
    <row r="108" spans="1:14" x14ac:dyDescent="0.2">
      <c r="A108" s="7" t="s">
        <v>6</v>
      </c>
      <c r="B108" s="66" t="s">
        <v>54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</row>
    <row r="109" spans="1:14" x14ac:dyDescent="0.2">
      <c r="A109" s="66" t="s">
        <v>63</v>
      </c>
      <c r="B109" s="68" t="s">
        <v>64</v>
      </c>
      <c r="C109" s="81" t="s">
        <v>8</v>
      </c>
      <c r="D109" s="75" t="s">
        <v>9</v>
      </c>
      <c r="E109" s="75"/>
      <c r="F109" s="75"/>
      <c r="G109" s="75"/>
      <c r="H109" s="75"/>
      <c r="I109" s="75"/>
      <c r="J109" s="75"/>
      <c r="K109" s="75"/>
      <c r="L109" s="75"/>
      <c r="M109" s="75"/>
      <c r="N109" s="75"/>
    </row>
    <row r="110" spans="1:14" x14ac:dyDescent="0.2">
      <c r="A110" s="66"/>
      <c r="B110" s="68"/>
      <c r="C110" s="81"/>
      <c r="D110" s="76" t="s">
        <v>10</v>
      </c>
      <c r="E110" s="76"/>
      <c r="F110" s="76" t="s">
        <v>11</v>
      </c>
      <c r="G110" s="9"/>
      <c r="H110" s="76" t="s">
        <v>12</v>
      </c>
      <c r="I110" s="48" t="s">
        <v>115</v>
      </c>
      <c r="J110" s="49"/>
      <c r="K110" s="49"/>
      <c r="L110" s="49"/>
      <c r="M110" s="50"/>
      <c r="N110" s="81" t="s">
        <v>44</v>
      </c>
    </row>
    <row r="111" spans="1:14" x14ac:dyDescent="0.2">
      <c r="A111" s="66"/>
      <c r="B111" s="68"/>
      <c r="C111" s="81"/>
      <c r="D111" s="76"/>
      <c r="E111" s="76"/>
      <c r="F111" s="76"/>
      <c r="G111" s="9"/>
      <c r="H111" s="76"/>
      <c r="I111" s="51"/>
      <c r="J111" s="52"/>
      <c r="K111" s="52"/>
      <c r="L111" s="52"/>
      <c r="M111" s="53"/>
      <c r="N111" s="81"/>
    </row>
    <row r="112" spans="1:14" ht="25.5" x14ac:dyDescent="0.2">
      <c r="A112" s="66"/>
      <c r="B112" s="4" t="s">
        <v>13</v>
      </c>
      <c r="C112" s="6" t="s">
        <v>74</v>
      </c>
      <c r="D112" s="82">
        <v>8200</v>
      </c>
      <c r="E112" s="82"/>
      <c r="F112" s="14">
        <v>8300</v>
      </c>
      <c r="G112" s="14"/>
      <c r="H112" s="14">
        <v>8400</v>
      </c>
      <c r="I112" s="83">
        <v>8500</v>
      </c>
      <c r="J112" s="84"/>
      <c r="K112" s="84"/>
      <c r="L112" s="84"/>
      <c r="M112" s="85"/>
      <c r="N112" s="14">
        <v>8400</v>
      </c>
    </row>
    <row r="113" spans="1:14" ht="51" x14ac:dyDescent="0.2">
      <c r="A113" s="66"/>
      <c r="B113" s="4" t="s">
        <v>50</v>
      </c>
      <c r="C113" s="6" t="s">
        <v>55</v>
      </c>
      <c r="D113" s="82">
        <v>23800</v>
      </c>
      <c r="E113" s="82"/>
      <c r="F113" s="14">
        <v>23850</v>
      </c>
      <c r="G113" s="14"/>
      <c r="H113" s="14">
        <v>23870</v>
      </c>
      <c r="I113" s="83">
        <v>23890</v>
      </c>
      <c r="J113" s="84"/>
      <c r="K113" s="84"/>
      <c r="L113" s="84"/>
      <c r="M113" s="85"/>
      <c r="N113" s="14">
        <v>23830</v>
      </c>
    </row>
    <row r="114" spans="1:14" x14ac:dyDescent="0.2">
      <c r="A114" s="68" t="s">
        <v>75</v>
      </c>
      <c r="B114" s="68" t="s">
        <v>72</v>
      </c>
      <c r="C114" s="66"/>
      <c r="D114" s="75" t="s">
        <v>25</v>
      </c>
      <c r="E114" s="75"/>
      <c r="F114" s="75"/>
      <c r="G114" s="75"/>
      <c r="H114" s="75"/>
      <c r="I114" s="75"/>
      <c r="J114" s="75"/>
      <c r="K114" s="75"/>
      <c r="L114" s="75"/>
      <c r="M114" s="75"/>
      <c r="N114" s="75"/>
    </row>
    <row r="115" spans="1:14" x14ac:dyDescent="0.2">
      <c r="A115" s="68"/>
      <c r="B115" s="66"/>
      <c r="C115" s="66"/>
      <c r="D115" s="76" t="s">
        <v>66</v>
      </c>
      <c r="E115" s="76"/>
      <c r="F115" s="8" t="s">
        <v>10</v>
      </c>
      <c r="G115" s="8"/>
      <c r="H115" s="8" t="s">
        <v>11</v>
      </c>
      <c r="I115" s="8" t="s">
        <v>12</v>
      </c>
      <c r="J115" s="41" t="s">
        <v>115</v>
      </c>
      <c r="K115" s="42"/>
      <c r="L115" s="42"/>
      <c r="M115" s="43"/>
      <c r="N115" s="8" t="s">
        <v>12</v>
      </c>
    </row>
    <row r="116" spans="1:14" ht="15" customHeight="1" x14ac:dyDescent="0.2">
      <c r="A116" s="68"/>
      <c r="B116" s="67" t="s">
        <v>27</v>
      </c>
      <c r="C116" s="67"/>
      <c r="D116" s="77">
        <f>D117+D118</f>
        <v>101204377.71000001</v>
      </c>
      <c r="E116" s="77"/>
      <c r="F116" s="15">
        <f>SUM(F117:F118)</f>
        <v>28076390.719999999</v>
      </c>
      <c r="G116" s="15"/>
      <c r="H116" s="15">
        <f>SUM(H117:H118)</f>
        <v>23346990.199999999</v>
      </c>
      <c r="I116" s="15">
        <f>I117+I118</f>
        <v>24087937.289999999</v>
      </c>
      <c r="J116" s="44">
        <f>J117+J118</f>
        <v>25693059.5</v>
      </c>
      <c r="K116" s="45"/>
      <c r="L116" s="45"/>
      <c r="M116" s="45"/>
      <c r="N116" s="46"/>
    </row>
    <row r="117" spans="1:14" x14ac:dyDescent="0.2">
      <c r="A117" s="68"/>
      <c r="B117" s="66" t="s">
        <v>29</v>
      </c>
      <c r="C117" s="66"/>
      <c r="D117" s="77">
        <f>F117+H117+I117+J117</f>
        <v>582933.32000000007</v>
      </c>
      <c r="E117" s="77"/>
      <c r="F117" s="16">
        <v>89038.52</v>
      </c>
      <c r="G117" s="16"/>
      <c r="H117" s="16">
        <v>162549.20000000001</v>
      </c>
      <c r="I117" s="16">
        <v>164604.20000000001</v>
      </c>
      <c r="J117" s="63">
        <v>166741.4</v>
      </c>
      <c r="K117" s="64"/>
      <c r="L117" s="64"/>
      <c r="M117" s="65"/>
      <c r="N117" s="16">
        <v>154456.13</v>
      </c>
    </row>
    <row r="118" spans="1:14" ht="12" customHeight="1" x14ac:dyDescent="0.2">
      <c r="A118" s="68"/>
      <c r="B118" s="68" t="s">
        <v>68</v>
      </c>
      <c r="C118" s="66"/>
      <c r="D118" s="77">
        <f>F118+H118+I118+J118</f>
        <v>100621444.39000002</v>
      </c>
      <c r="E118" s="77"/>
      <c r="F118" s="16">
        <v>27987352.199999999</v>
      </c>
      <c r="G118" s="16"/>
      <c r="H118" s="16">
        <v>23184441</v>
      </c>
      <c r="I118" s="16">
        <v>23923333.09</v>
      </c>
      <c r="J118" s="63">
        <v>25526318.100000001</v>
      </c>
      <c r="K118" s="64"/>
      <c r="L118" s="64"/>
      <c r="M118" s="65"/>
      <c r="N118" s="16">
        <v>17542500</v>
      </c>
    </row>
    <row r="119" spans="1:14" ht="24" customHeight="1" x14ac:dyDescent="0.2">
      <c r="A119" s="68"/>
      <c r="B119" s="66"/>
      <c r="C119" s="66"/>
      <c r="D119" s="77">
        <f>F119+H119+I119+J119</f>
        <v>7312781.2200000007</v>
      </c>
      <c r="E119" s="77"/>
      <c r="F119" s="16">
        <v>1556485.03</v>
      </c>
      <c r="G119" s="16"/>
      <c r="H119" s="16">
        <v>1776184</v>
      </c>
      <c r="I119" s="16">
        <v>1921831.09</v>
      </c>
      <c r="J119" s="63">
        <v>2058281.1</v>
      </c>
      <c r="K119" s="64"/>
      <c r="L119" s="64"/>
      <c r="M119" s="65"/>
      <c r="N119" s="16">
        <v>1805100</v>
      </c>
    </row>
    <row r="120" spans="1:14" x14ac:dyDescent="0.2">
      <c r="A120" s="86" t="s">
        <v>76</v>
      </c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</row>
    <row r="121" spans="1:14" x14ac:dyDescent="0.2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</row>
    <row r="122" spans="1:14" x14ac:dyDescent="0.2">
      <c r="A122" s="12" t="s">
        <v>57</v>
      </c>
      <c r="B122" s="66" t="s">
        <v>117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</row>
    <row r="123" spans="1:14" ht="25.5" x14ac:dyDescent="0.2">
      <c r="A123" s="13" t="s">
        <v>58</v>
      </c>
      <c r="B123" s="66" t="s">
        <v>46</v>
      </c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</row>
    <row r="124" spans="1:14" x14ac:dyDescent="0.2">
      <c r="A124" s="12" t="s">
        <v>60</v>
      </c>
      <c r="B124" s="66" t="s">
        <v>77</v>
      </c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</row>
    <row r="125" spans="1:14" x14ac:dyDescent="0.2">
      <c r="A125" s="7" t="s">
        <v>61</v>
      </c>
      <c r="B125" s="66" t="s">
        <v>78</v>
      </c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</row>
    <row r="126" spans="1:14" x14ac:dyDescent="0.2">
      <c r="A126" s="7" t="s">
        <v>6</v>
      </c>
      <c r="B126" s="66" t="s">
        <v>85</v>
      </c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</row>
    <row r="127" spans="1:14" x14ac:dyDescent="0.2">
      <c r="A127" s="66" t="s">
        <v>63</v>
      </c>
      <c r="B127" s="68" t="s">
        <v>64</v>
      </c>
      <c r="C127" s="81" t="s">
        <v>8</v>
      </c>
      <c r="D127" s="75" t="s">
        <v>9</v>
      </c>
      <c r="E127" s="75"/>
      <c r="F127" s="75"/>
      <c r="G127" s="75"/>
      <c r="H127" s="75"/>
      <c r="I127" s="75"/>
      <c r="J127" s="75"/>
      <c r="K127" s="75"/>
      <c r="L127" s="75"/>
      <c r="M127" s="75"/>
      <c r="N127" s="75"/>
    </row>
    <row r="128" spans="1:14" x14ac:dyDescent="0.2">
      <c r="A128" s="66"/>
      <c r="B128" s="68"/>
      <c r="C128" s="81"/>
      <c r="D128" s="109" t="s">
        <v>10</v>
      </c>
      <c r="E128" s="109"/>
      <c r="F128" s="109" t="s">
        <v>11</v>
      </c>
      <c r="G128" s="31"/>
      <c r="H128" s="109" t="s">
        <v>12</v>
      </c>
      <c r="I128" s="110" t="s">
        <v>115</v>
      </c>
      <c r="J128" s="111"/>
      <c r="K128" s="111"/>
      <c r="L128" s="111"/>
      <c r="M128" s="112"/>
      <c r="N128" s="81" t="s">
        <v>44</v>
      </c>
    </row>
    <row r="129" spans="1:14" x14ac:dyDescent="0.2">
      <c r="A129" s="66"/>
      <c r="B129" s="68"/>
      <c r="C129" s="81"/>
      <c r="D129" s="109"/>
      <c r="E129" s="109"/>
      <c r="F129" s="109"/>
      <c r="G129" s="31"/>
      <c r="H129" s="109"/>
      <c r="I129" s="113"/>
      <c r="J129" s="114"/>
      <c r="K129" s="114"/>
      <c r="L129" s="114"/>
      <c r="M129" s="115"/>
      <c r="N129" s="81"/>
    </row>
    <row r="130" spans="1:14" ht="25.5" x14ac:dyDescent="0.2">
      <c r="A130" s="66"/>
      <c r="B130" s="4" t="s">
        <v>13</v>
      </c>
      <c r="C130" s="6" t="s">
        <v>80</v>
      </c>
      <c r="D130" s="74">
        <v>1150</v>
      </c>
      <c r="E130" s="74"/>
      <c r="F130" s="74">
        <v>1600</v>
      </c>
      <c r="G130" s="74"/>
      <c r="H130" s="30">
        <v>1630</v>
      </c>
      <c r="I130" s="54">
        <v>1630</v>
      </c>
      <c r="J130" s="55"/>
      <c r="K130" s="55"/>
      <c r="L130" s="55"/>
      <c r="M130" s="56"/>
      <c r="N130" s="14">
        <v>1150</v>
      </c>
    </row>
    <row r="131" spans="1:14" ht="38.25" x14ac:dyDescent="0.2">
      <c r="A131" s="66"/>
      <c r="B131" s="4" t="s">
        <v>50</v>
      </c>
      <c r="C131" s="6" t="s">
        <v>81</v>
      </c>
      <c r="D131" s="74">
        <v>65000</v>
      </c>
      <c r="E131" s="74"/>
      <c r="F131" s="30">
        <v>130000</v>
      </c>
      <c r="G131" s="30"/>
      <c r="H131" s="30">
        <v>131000</v>
      </c>
      <c r="I131" s="54">
        <v>131000</v>
      </c>
      <c r="J131" s="55"/>
      <c r="K131" s="55"/>
      <c r="L131" s="55"/>
      <c r="M131" s="56"/>
      <c r="N131" s="14">
        <v>65500</v>
      </c>
    </row>
    <row r="132" spans="1:14" ht="19.5" customHeight="1" x14ac:dyDescent="0.2">
      <c r="A132" s="68" t="s">
        <v>79</v>
      </c>
      <c r="B132" s="68" t="s">
        <v>72</v>
      </c>
      <c r="C132" s="66"/>
      <c r="D132" s="75" t="s">
        <v>25</v>
      </c>
      <c r="E132" s="75"/>
      <c r="F132" s="75"/>
      <c r="G132" s="75"/>
      <c r="H132" s="75"/>
      <c r="I132" s="75"/>
      <c r="J132" s="75"/>
      <c r="K132" s="75"/>
      <c r="L132" s="75"/>
      <c r="M132" s="75"/>
      <c r="N132" s="75"/>
    </row>
    <row r="133" spans="1:14" ht="19.5" customHeight="1" x14ac:dyDescent="0.2">
      <c r="A133" s="68"/>
      <c r="B133" s="66"/>
      <c r="C133" s="66"/>
      <c r="D133" s="76" t="s">
        <v>66</v>
      </c>
      <c r="E133" s="76"/>
      <c r="F133" s="8" t="s">
        <v>10</v>
      </c>
      <c r="G133" s="8"/>
      <c r="H133" s="26" t="s">
        <v>11</v>
      </c>
      <c r="I133" s="26" t="s">
        <v>12</v>
      </c>
      <c r="J133" s="60" t="s">
        <v>115</v>
      </c>
      <c r="K133" s="61"/>
      <c r="L133" s="61"/>
      <c r="M133" s="62"/>
      <c r="N133" s="8" t="s">
        <v>12</v>
      </c>
    </row>
    <row r="134" spans="1:14" x14ac:dyDescent="0.2">
      <c r="A134" s="68"/>
      <c r="B134" s="67" t="s">
        <v>27</v>
      </c>
      <c r="C134" s="67"/>
      <c r="D134" s="116">
        <f>D135</f>
        <v>135149883.86000001</v>
      </c>
      <c r="E134" s="116"/>
      <c r="F134" s="15">
        <f>F135</f>
        <v>26480448.920000002</v>
      </c>
      <c r="G134" s="15"/>
      <c r="H134" s="15">
        <f>H135</f>
        <v>38911878</v>
      </c>
      <c r="I134" s="15">
        <f>I135</f>
        <v>33791147.479999997</v>
      </c>
      <c r="J134" s="44">
        <f>J135</f>
        <v>35966409.460000001</v>
      </c>
      <c r="K134" s="45"/>
      <c r="L134" s="45"/>
      <c r="M134" s="46"/>
      <c r="N134" s="15">
        <f>SUM(N135:N135)</f>
        <v>27591228.93</v>
      </c>
    </row>
    <row r="135" spans="1:14" x14ac:dyDescent="0.2">
      <c r="A135" s="68"/>
      <c r="B135" s="68" t="s">
        <v>68</v>
      </c>
      <c r="C135" s="66"/>
      <c r="D135" s="116">
        <f>F135+H135+I135+J135</f>
        <v>135149883.86000001</v>
      </c>
      <c r="E135" s="116"/>
      <c r="F135" s="16">
        <v>26480448.920000002</v>
      </c>
      <c r="G135" s="16"/>
      <c r="H135" s="16">
        <v>38911878</v>
      </c>
      <c r="I135" s="16">
        <v>33791147.479999997</v>
      </c>
      <c r="J135" s="63">
        <v>35966409.460000001</v>
      </c>
      <c r="K135" s="64"/>
      <c r="L135" s="64"/>
      <c r="M135" s="65"/>
      <c r="N135" s="16">
        <v>27591228.93</v>
      </c>
    </row>
    <row r="136" spans="1:14" ht="25.5" customHeight="1" x14ac:dyDescent="0.2">
      <c r="A136" s="68"/>
      <c r="B136" s="66"/>
      <c r="C136" s="66"/>
      <c r="D136" s="116">
        <f>F136+H136+I136+J136</f>
        <v>10953444.26</v>
      </c>
      <c r="E136" s="116"/>
      <c r="F136" s="16">
        <v>2319000</v>
      </c>
      <c r="G136" s="16"/>
      <c r="H136" s="16">
        <v>2664276</v>
      </c>
      <c r="I136" s="16">
        <v>2882746.62</v>
      </c>
      <c r="J136" s="63">
        <v>3087421.64</v>
      </c>
      <c r="K136" s="64"/>
      <c r="L136" s="64"/>
      <c r="M136" s="65"/>
      <c r="N136" s="16">
        <v>2549428.9300000002</v>
      </c>
    </row>
    <row r="137" spans="1:14" x14ac:dyDescent="0.2">
      <c r="A137" s="86" t="s">
        <v>82</v>
      </c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</row>
    <row r="138" spans="1:14" x14ac:dyDescent="0.2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</row>
    <row r="139" spans="1:14" x14ac:dyDescent="0.2">
      <c r="A139" s="12" t="s">
        <v>57</v>
      </c>
      <c r="B139" s="66" t="s">
        <v>117</v>
      </c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</row>
    <row r="140" spans="1:14" ht="25.5" x14ac:dyDescent="0.2">
      <c r="A140" s="13" t="s">
        <v>58</v>
      </c>
      <c r="B140" s="66" t="s">
        <v>46</v>
      </c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</row>
    <row r="141" spans="1:14" x14ac:dyDescent="0.2">
      <c r="A141" s="12" t="s">
        <v>60</v>
      </c>
      <c r="B141" s="66" t="s">
        <v>83</v>
      </c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</row>
    <row r="142" spans="1:14" x14ac:dyDescent="0.2">
      <c r="A142" s="7" t="s">
        <v>61</v>
      </c>
      <c r="B142" s="66" t="s">
        <v>78</v>
      </c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</row>
    <row r="143" spans="1:14" x14ac:dyDescent="0.2">
      <c r="A143" s="7" t="s">
        <v>6</v>
      </c>
      <c r="B143" s="66" t="s">
        <v>84</v>
      </c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</row>
    <row r="144" spans="1:14" x14ac:dyDescent="0.2">
      <c r="A144" s="66" t="s">
        <v>63</v>
      </c>
      <c r="B144" s="68" t="s">
        <v>64</v>
      </c>
      <c r="C144" s="81" t="s">
        <v>8</v>
      </c>
      <c r="D144" s="75" t="s">
        <v>9</v>
      </c>
      <c r="E144" s="75"/>
      <c r="F144" s="75"/>
      <c r="G144" s="75"/>
      <c r="H144" s="75"/>
      <c r="I144" s="75"/>
      <c r="J144" s="75"/>
      <c r="K144" s="75"/>
      <c r="L144" s="75"/>
      <c r="M144" s="75"/>
      <c r="N144" s="75"/>
    </row>
    <row r="145" spans="1:14" x14ac:dyDescent="0.2">
      <c r="A145" s="66"/>
      <c r="B145" s="68"/>
      <c r="C145" s="81"/>
      <c r="D145" s="109" t="s">
        <v>10</v>
      </c>
      <c r="E145" s="109"/>
      <c r="F145" s="109" t="s">
        <v>11</v>
      </c>
      <c r="G145" s="31"/>
      <c r="H145" s="109" t="s">
        <v>12</v>
      </c>
      <c r="I145" s="110" t="s">
        <v>115</v>
      </c>
      <c r="J145" s="111"/>
      <c r="K145" s="111"/>
      <c r="L145" s="111"/>
      <c r="M145" s="112"/>
      <c r="N145" s="128" t="s">
        <v>44</v>
      </c>
    </row>
    <row r="146" spans="1:14" x14ac:dyDescent="0.2">
      <c r="A146" s="66"/>
      <c r="B146" s="68"/>
      <c r="C146" s="81"/>
      <c r="D146" s="109"/>
      <c r="E146" s="109"/>
      <c r="F146" s="109"/>
      <c r="G146" s="31"/>
      <c r="H146" s="109"/>
      <c r="I146" s="113"/>
      <c r="J146" s="114"/>
      <c r="K146" s="114"/>
      <c r="L146" s="114"/>
      <c r="M146" s="115"/>
      <c r="N146" s="128"/>
    </row>
    <row r="147" spans="1:14" ht="27" customHeight="1" x14ac:dyDescent="0.2">
      <c r="A147" s="66"/>
      <c r="B147" s="4" t="s">
        <v>13</v>
      </c>
      <c r="C147" s="3" t="s">
        <v>87</v>
      </c>
      <c r="D147" s="74">
        <v>1150</v>
      </c>
      <c r="E147" s="74"/>
      <c r="F147" s="74">
        <v>1600</v>
      </c>
      <c r="G147" s="74"/>
      <c r="H147" s="30">
        <v>1630</v>
      </c>
      <c r="I147" s="54">
        <v>1630</v>
      </c>
      <c r="J147" s="55"/>
      <c r="K147" s="55"/>
      <c r="L147" s="55"/>
      <c r="M147" s="56"/>
      <c r="N147" s="30">
        <v>450</v>
      </c>
    </row>
    <row r="148" spans="1:14" ht="51.75" customHeight="1" x14ac:dyDescent="0.2">
      <c r="A148" s="66"/>
      <c r="B148" s="4" t="s">
        <v>50</v>
      </c>
      <c r="C148" s="6" t="s">
        <v>88</v>
      </c>
      <c r="D148" s="74">
        <v>65000</v>
      </c>
      <c r="E148" s="74"/>
      <c r="F148" s="30">
        <v>130000</v>
      </c>
      <c r="G148" s="30"/>
      <c r="H148" s="30">
        <v>131000</v>
      </c>
      <c r="I148" s="54">
        <v>131000</v>
      </c>
      <c r="J148" s="55"/>
      <c r="K148" s="55"/>
      <c r="L148" s="55"/>
      <c r="M148" s="55"/>
      <c r="N148" s="56"/>
    </row>
    <row r="149" spans="1:14" ht="14.25" customHeight="1" x14ac:dyDescent="0.2">
      <c r="A149" s="68" t="s">
        <v>86</v>
      </c>
      <c r="B149" s="68" t="s">
        <v>72</v>
      </c>
      <c r="C149" s="66"/>
      <c r="D149" s="75" t="s">
        <v>25</v>
      </c>
      <c r="E149" s="75"/>
      <c r="F149" s="75"/>
      <c r="G149" s="75"/>
      <c r="H149" s="75"/>
      <c r="I149" s="75"/>
      <c r="J149" s="75"/>
      <c r="K149" s="75"/>
      <c r="L149" s="75"/>
      <c r="M149" s="75"/>
      <c r="N149" s="75"/>
    </row>
    <row r="150" spans="1:14" ht="13.5" customHeight="1" x14ac:dyDescent="0.2">
      <c r="A150" s="68"/>
      <c r="B150" s="66"/>
      <c r="C150" s="66"/>
      <c r="D150" s="76" t="s">
        <v>66</v>
      </c>
      <c r="E150" s="76"/>
      <c r="F150" s="8" t="s">
        <v>10</v>
      </c>
      <c r="G150" s="8"/>
      <c r="H150" s="8" t="s">
        <v>11</v>
      </c>
      <c r="I150" s="8" t="s">
        <v>12</v>
      </c>
      <c r="J150" s="41" t="s">
        <v>115</v>
      </c>
      <c r="K150" s="42"/>
      <c r="L150" s="42"/>
      <c r="M150" s="43"/>
      <c r="N150" s="8" t="s">
        <v>12</v>
      </c>
    </row>
    <row r="151" spans="1:14" x14ac:dyDescent="0.2">
      <c r="A151" s="68"/>
      <c r="B151" s="67" t="s">
        <v>27</v>
      </c>
      <c r="C151" s="67"/>
      <c r="D151" s="116">
        <f>D152</f>
        <v>124026691.62</v>
      </c>
      <c r="E151" s="116"/>
      <c r="F151" s="15">
        <f>SUM(F152:F152)</f>
        <v>33276701.34</v>
      </c>
      <c r="G151" s="15"/>
      <c r="H151" s="15">
        <f>SUM(H152:H152)</f>
        <v>29074511</v>
      </c>
      <c r="I151" s="15">
        <f>I152</f>
        <v>29955442.579999998</v>
      </c>
      <c r="J151" s="120">
        <f>J152</f>
        <v>31720036.699999999</v>
      </c>
      <c r="K151" s="121"/>
      <c r="L151" s="121"/>
      <c r="M151" s="122"/>
      <c r="N151" s="15">
        <f>SUM(J152:J152)</f>
        <v>31720036.699999999</v>
      </c>
    </row>
    <row r="152" spans="1:14" ht="15" customHeight="1" x14ac:dyDescent="0.2">
      <c r="A152" s="68"/>
      <c r="B152" s="68" t="s">
        <v>68</v>
      </c>
      <c r="C152" s="66"/>
      <c r="D152" s="116">
        <f>F152+H152+I152+J152</f>
        <v>124026691.62</v>
      </c>
      <c r="E152" s="116"/>
      <c r="F152" s="16">
        <v>33276701.34</v>
      </c>
      <c r="G152" s="16"/>
      <c r="H152" s="16">
        <v>29074511</v>
      </c>
      <c r="I152" s="16">
        <v>29955442.579999998</v>
      </c>
      <c r="J152" s="117">
        <v>31720036.699999999</v>
      </c>
      <c r="K152" s="118"/>
      <c r="L152" s="118"/>
      <c r="M152" s="118"/>
      <c r="N152" s="119"/>
    </row>
    <row r="153" spans="1:14" ht="25.5" customHeight="1" x14ac:dyDescent="0.2">
      <c r="A153" s="68"/>
      <c r="B153" s="66"/>
      <c r="C153" s="66"/>
      <c r="D153" s="116">
        <f>F153+H153+I153+J153</f>
        <v>6997899.2800000003</v>
      </c>
      <c r="E153" s="116"/>
      <c r="F153" s="16">
        <v>1561200</v>
      </c>
      <c r="G153" s="16"/>
      <c r="H153" s="16">
        <v>1677568</v>
      </c>
      <c r="I153" s="16">
        <v>1815128.58</v>
      </c>
      <c r="J153" s="117">
        <v>1944002.7</v>
      </c>
      <c r="K153" s="118"/>
      <c r="L153" s="118"/>
      <c r="M153" s="119"/>
      <c r="N153" s="16">
        <v>1805100</v>
      </c>
    </row>
    <row r="154" spans="1:14" x14ac:dyDescent="0.2">
      <c r="A154" s="86" t="s">
        <v>89</v>
      </c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</row>
    <row r="155" spans="1:14" x14ac:dyDescent="0.2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</row>
    <row r="156" spans="1:14" x14ac:dyDescent="0.2">
      <c r="A156" s="12" t="s">
        <v>57</v>
      </c>
      <c r="B156" s="66" t="s">
        <v>117</v>
      </c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</row>
    <row r="157" spans="1:14" ht="25.5" x14ac:dyDescent="0.2">
      <c r="A157" s="13" t="s">
        <v>58</v>
      </c>
      <c r="B157" s="66" t="s">
        <v>46</v>
      </c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</row>
    <row r="158" spans="1:14" x14ac:dyDescent="0.2">
      <c r="A158" s="12" t="s">
        <v>60</v>
      </c>
      <c r="B158" s="66" t="s">
        <v>46</v>
      </c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</row>
    <row r="159" spans="1:14" x14ac:dyDescent="0.2">
      <c r="A159" s="7" t="s">
        <v>61</v>
      </c>
      <c r="B159" s="66" t="s">
        <v>90</v>
      </c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</row>
    <row r="160" spans="1:14" x14ac:dyDescent="0.2">
      <c r="A160" s="7" t="s">
        <v>6</v>
      </c>
      <c r="B160" s="66" t="s">
        <v>91</v>
      </c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</row>
    <row r="161" spans="1:14" x14ac:dyDescent="0.2">
      <c r="A161" s="66" t="s">
        <v>63</v>
      </c>
      <c r="B161" s="68" t="s">
        <v>64</v>
      </c>
      <c r="C161" s="81" t="s">
        <v>8</v>
      </c>
      <c r="D161" s="75" t="s">
        <v>9</v>
      </c>
      <c r="E161" s="75"/>
      <c r="F161" s="75"/>
      <c r="G161" s="75"/>
      <c r="H161" s="75"/>
      <c r="I161" s="75"/>
      <c r="J161" s="75"/>
      <c r="K161" s="75"/>
      <c r="L161" s="75"/>
      <c r="M161" s="75"/>
      <c r="N161" s="75"/>
    </row>
    <row r="162" spans="1:14" x14ac:dyDescent="0.2">
      <c r="A162" s="66"/>
      <c r="B162" s="68"/>
      <c r="C162" s="81"/>
      <c r="D162" s="109" t="s">
        <v>10</v>
      </c>
      <c r="E162" s="109"/>
      <c r="F162" s="109" t="s">
        <v>11</v>
      </c>
      <c r="G162" s="31"/>
      <c r="H162" s="109" t="s">
        <v>12</v>
      </c>
      <c r="I162" s="110" t="s">
        <v>115</v>
      </c>
      <c r="J162" s="111"/>
      <c r="K162" s="111"/>
      <c r="L162" s="111"/>
      <c r="M162" s="112"/>
      <c r="N162" s="81" t="s">
        <v>44</v>
      </c>
    </row>
    <row r="163" spans="1:14" x14ac:dyDescent="0.2">
      <c r="A163" s="66"/>
      <c r="B163" s="68"/>
      <c r="C163" s="81"/>
      <c r="D163" s="109"/>
      <c r="E163" s="109"/>
      <c r="F163" s="109"/>
      <c r="G163" s="31"/>
      <c r="H163" s="109"/>
      <c r="I163" s="113"/>
      <c r="J163" s="114"/>
      <c r="K163" s="114"/>
      <c r="L163" s="114"/>
      <c r="M163" s="115"/>
      <c r="N163" s="81"/>
    </row>
    <row r="164" spans="1:14" ht="51" x14ac:dyDescent="0.2">
      <c r="A164" s="66"/>
      <c r="B164" s="4" t="s">
        <v>13</v>
      </c>
      <c r="C164" s="3" t="s">
        <v>92</v>
      </c>
      <c r="D164" s="74">
        <v>52</v>
      </c>
      <c r="E164" s="74"/>
      <c r="F164" s="74">
        <v>54</v>
      </c>
      <c r="G164" s="74"/>
      <c r="H164" s="30">
        <v>54</v>
      </c>
      <c r="I164" s="54">
        <v>54</v>
      </c>
      <c r="J164" s="55"/>
      <c r="K164" s="55"/>
      <c r="L164" s="55"/>
      <c r="M164" s="56"/>
      <c r="N164" s="14">
        <v>52</v>
      </c>
    </row>
    <row r="165" spans="1:14" ht="23.25" customHeight="1" x14ac:dyDescent="0.2">
      <c r="A165" s="68" t="s">
        <v>93</v>
      </c>
      <c r="B165" s="68" t="s">
        <v>72</v>
      </c>
      <c r="C165" s="66"/>
      <c r="D165" s="75" t="s">
        <v>25</v>
      </c>
      <c r="E165" s="75"/>
      <c r="F165" s="75"/>
      <c r="G165" s="75"/>
      <c r="H165" s="75"/>
      <c r="I165" s="75"/>
      <c r="J165" s="75"/>
      <c r="K165" s="75"/>
      <c r="L165" s="75"/>
      <c r="M165" s="75"/>
      <c r="N165" s="75"/>
    </row>
    <row r="166" spans="1:14" ht="11.25" customHeight="1" x14ac:dyDescent="0.2">
      <c r="A166" s="68"/>
      <c r="B166" s="66"/>
      <c r="C166" s="66"/>
      <c r="D166" s="76" t="s">
        <v>66</v>
      </c>
      <c r="E166" s="76"/>
      <c r="F166" s="26" t="s">
        <v>10</v>
      </c>
      <c r="G166" s="26"/>
      <c r="H166" s="26" t="s">
        <v>11</v>
      </c>
      <c r="I166" s="26" t="s">
        <v>12</v>
      </c>
      <c r="J166" s="60" t="s">
        <v>115</v>
      </c>
      <c r="K166" s="61"/>
      <c r="L166" s="61"/>
      <c r="M166" s="62"/>
      <c r="N166" s="26" t="s">
        <v>12</v>
      </c>
    </row>
    <row r="167" spans="1:14" ht="15" customHeight="1" x14ac:dyDescent="0.2">
      <c r="A167" s="68"/>
      <c r="B167" s="67" t="s">
        <v>27</v>
      </c>
      <c r="C167" s="67"/>
      <c r="D167" s="116">
        <f>D168</f>
        <v>13555009.220000001</v>
      </c>
      <c r="E167" s="116"/>
      <c r="F167" s="15">
        <f>SUM(F168:F168)</f>
        <v>2222958.2200000002</v>
      </c>
      <c r="G167" s="15"/>
      <c r="H167" s="15">
        <f>SUM(H168:H168)</f>
        <v>3768451</v>
      </c>
      <c r="I167" s="15">
        <f>I168</f>
        <v>3703600</v>
      </c>
      <c r="J167" s="44">
        <f>J168</f>
        <v>3860000</v>
      </c>
      <c r="K167" s="45"/>
      <c r="L167" s="45"/>
      <c r="M167" s="45"/>
      <c r="N167" s="46"/>
    </row>
    <row r="168" spans="1:14" x14ac:dyDescent="0.2">
      <c r="A168" s="68"/>
      <c r="B168" s="68" t="s">
        <v>31</v>
      </c>
      <c r="C168" s="66"/>
      <c r="D168" s="123">
        <f>F168+H168+I168+J168</f>
        <v>13555009.220000001</v>
      </c>
      <c r="E168" s="123"/>
      <c r="F168" s="16">
        <v>2222958.2200000002</v>
      </c>
      <c r="G168" s="16"/>
      <c r="H168" s="16">
        <v>3768451</v>
      </c>
      <c r="I168" s="16">
        <v>3703600</v>
      </c>
      <c r="J168" s="63">
        <v>3860000</v>
      </c>
      <c r="K168" s="64"/>
      <c r="L168" s="64"/>
      <c r="M168" s="65"/>
      <c r="N168" s="16">
        <v>900000</v>
      </c>
    </row>
    <row r="169" spans="1:14" x14ac:dyDescent="0.2">
      <c r="A169" s="86" t="s">
        <v>94</v>
      </c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</row>
    <row r="170" spans="1:14" x14ac:dyDescent="0.2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</row>
    <row r="171" spans="1:14" x14ac:dyDescent="0.2">
      <c r="A171" s="12" t="s">
        <v>57</v>
      </c>
      <c r="B171" s="66" t="s">
        <v>117</v>
      </c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</row>
    <row r="172" spans="1:14" ht="25.5" x14ac:dyDescent="0.2">
      <c r="A172" s="13" t="s">
        <v>58</v>
      </c>
      <c r="B172" s="66" t="s">
        <v>46</v>
      </c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</row>
    <row r="173" spans="1:14" x14ac:dyDescent="0.2">
      <c r="A173" s="12" t="s">
        <v>60</v>
      </c>
      <c r="B173" s="66" t="s">
        <v>95</v>
      </c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</row>
    <row r="174" spans="1:14" x14ac:dyDescent="0.2">
      <c r="A174" s="7" t="s">
        <v>61</v>
      </c>
      <c r="B174" s="66" t="s">
        <v>96</v>
      </c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</row>
    <row r="175" spans="1:14" x14ac:dyDescent="0.2">
      <c r="A175" s="7" t="s">
        <v>6</v>
      </c>
      <c r="B175" s="68" t="s">
        <v>97</v>
      </c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</row>
    <row r="176" spans="1:14" x14ac:dyDescent="0.2">
      <c r="A176" s="66" t="s">
        <v>63</v>
      </c>
      <c r="B176" s="68" t="s">
        <v>64</v>
      </c>
      <c r="C176" s="81" t="s">
        <v>8</v>
      </c>
      <c r="D176" s="75" t="s">
        <v>9</v>
      </c>
      <c r="E176" s="75"/>
      <c r="F176" s="75"/>
      <c r="G176" s="75"/>
      <c r="H176" s="75"/>
      <c r="I176" s="75"/>
      <c r="J176" s="75"/>
      <c r="K176" s="75"/>
      <c r="L176" s="75"/>
      <c r="M176" s="75"/>
      <c r="N176" s="75"/>
    </row>
    <row r="177" spans="1:14" x14ac:dyDescent="0.2">
      <c r="A177" s="66"/>
      <c r="B177" s="68"/>
      <c r="C177" s="81"/>
      <c r="D177" s="109" t="s">
        <v>10</v>
      </c>
      <c r="E177" s="109"/>
      <c r="F177" s="109" t="s">
        <v>11</v>
      </c>
      <c r="G177" s="31"/>
      <c r="H177" s="109" t="s">
        <v>12</v>
      </c>
      <c r="I177" s="110" t="s">
        <v>115</v>
      </c>
      <c r="J177" s="111"/>
      <c r="K177" s="111"/>
      <c r="L177" s="111"/>
      <c r="M177" s="112"/>
      <c r="N177" s="81" t="s">
        <v>44</v>
      </c>
    </row>
    <row r="178" spans="1:14" x14ac:dyDescent="0.2">
      <c r="A178" s="66"/>
      <c r="B178" s="68"/>
      <c r="C178" s="81"/>
      <c r="D178" s="109"/>
      <c r="E178" s="109"/>
      <c r="F178" s="109"/>
      <c r="G178" s="31"/>
      <c r="H178" s="109"/>
      <c r="I178" s="113"/>
      <c r="J178" s="114"/>
      <c r="K178" s="114"/>
      <c r="L178" s="114"/>
      <c r="M178" s="115"/>
      <c r="N178" s="81"/>
    </row>
    <row r="179" spans="1:14" ht="38.25" customHeight="1" x14ac:dyDescent="0.2">
      <c r="A179" s="66"/>
      <c r="B179" s="4" t="s">
        <v>13</v>
      </c>
      <c r="C179" s="3" t="s">
        <v>98</v>
      </c>
      <c r="D179" s="74">
        <v>95</v>
      </c>
      <c r="E179" s="74"/>
      <c r="F179" s="74">
        <v>95</v>
      </c>
      <c r="G179" s="74"/>
      <c r="H179" s="30">
        <v>95</v>
      </c>
      <c r="I179" s="54">
        <v>95</v>
      </c>
      <c r="J179" s="55"/>
      <c r="K179" s="55"/>
      <c r="L179" s="55"/>
      <c r="M179" s="56"/>
      <c r="N179" s="14">
        <v>95</v>
      </c>
    </row>
    <row r="180" spans="1:14" ht="12.75" customHeight="1" x14ac:dyDescent="0.2">
      <c r="A180" s="68" t="s">
        <v>99</v>
      </c>
      <c r="B180" s="68" t="s">
        <v>72</v>
      </c>
      <c r="C180" s="66"/>
      <c r="D180" s="75" t="s">
        <v>25</v>
      </c>
      <c r="E180" s="75"/>
      <c r="F180" s="75"/>
      <c r="G180" s="75"/>
      <c r="H180" s="75"/>
      <c r="I180" s="75"/>
      <c r="J180" s="75"/>
      <c r="K180" s="75"/>
      <c r="L180" s="75"/>
      <c r="M180" s="75"/>
      <c r="N180" s="75"/>
    </row>
    <row r="181" spans="1:14" x14ac:dyDescent="0.2">
      <c r="A181" s="68"/>
      <c r="B181" s="66"/>
      <c r="C181" s="66"/>
      <c r="D181" s="76" t="s">
        <v>66</v>
      </c>
      <c r="E181" s="76"/>
      <c r="F181" s="8" t="s">
        <v>10</v>
      </c>
      <c r="G181" s="8"/>
      <c r="H181" s="8" t="s">
        <v>11</v>
      </c>
      <c r="I181" s="8" t="s">
        <v>12</v>
      </c>
      <c r="J181" s="41" t="s">
        <v>115</v>
      </c>
      <c r="K181" s="42"/>
      <c r="L181" s="42"/>
      <c r="M181" s="43"/>
      <c r="N181" s="8" t="s">
        <v>12</v>
      </c>
    </row>
    <row r="182" spans="1:14" x14ac:dyDescent="0.2">
      <c r="A182" s="68"/>
      <c r="B182" s="67" t="s">
        <v>27</v>
      </c>
      <c r="C182" s="67"/>
      <c r="D182" s="116">
        <f>D183</f>
        <v>196687474.31</v>
      </c>
      <c r="E182" s="116"/>
      <c r="F182" s="15">
        <f>SUM(F183:F183)</f>
        <v>43733164.310000002</v>
      </c>
      <c r="G182" s="15"/>
      <c r="H182" s="15">
        <f>SUM(H183:H183)</f>
        <v>51320123</v>
      </c>
      <c r="I182" s="15">
        <f>I183</f>
        <v>49823052</v>
      </c>
      <c r="J182" s="44">
        <f>J183</f>
        <v>51811135</v>
      </c>
      <c r="K182" s="45"/>
      <c r="L182" s="45"/>
      <c r="M182" s="46"/>
      <c r="N182" s="15">
        <f>SUM(N183:N183)</f>
        <v>34657500</v>
      </c>
    </row>
    <row r="183" spans="1:14" x14ac:dyDescent="0.2">
      <c r="A183" s="68"/>
      <c r="B183" s="68" t="s">
        <v>68</v>
      </c>
      <c r="C183" s="66"/>
      <c r="D183" s="116">
        <f>F183+H183+I183+J183</f>
        <v>196687474.31</v>
      </c>
      <c r="E183" s="116"/>
      <c r="F183" s="16">
        <v>43733164.310000002</v>
      </c>
      <c r="G183" s="16"/>
      <c r="H183" s="16">
        <v>51320123</v>
      </c>
      <c r="I183" s="16">
        <v>49823052</v>
      </c>
      <c r="J183" s="63">
        <v>51811135</v>
      </c>
      <c r="K183" s="64"/>
      <c r="L183" s="64"/>
      <c r="M183" s="65"/>
      <c r="N183" s="16">
        <v>34657500</v>
      </c>
    </row>
    <row r="184" spans="1:14" ht="27" customHeight="1" x14ac:dyDescent="0.2">
      <c r="A184" s="68"/>
      <c r="B184" s="66"/>
      <c r="C184" s="66"/>
      <c r="D184" s="116">
        <f>F184+H184+I184+J184</f>
        <v>4748687.91</v>
      </c>
      <c r="E184" s="116"/>
      <c r="F184" s="16">
        <v>4748687.91</v>
      </c>
      <c r="G184" s="16"/>
      <c r="H184" s="16">
        <v>0</v>
      </c>
      <c r="I184" s="16">
        <v>0</v>
      </c>
      <c r="J184" s="63">
        <v>0</v>
      </c>
      <c r="K184" s="64"/>
      <c r="L184" s="64"/>
      <c r="M184" s="65"/>
      <c r="N184" s="16">
        <v>0</v>
      </c>
    </row>
    <row r="185" spans="1:14" x14ac:dyDescent="0.2">
      <c r="A185" s="86" t="s">
        <v>113</v>
      </c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</row>
    <row r="186" spans="1:14" x14ac:dyDescent="0.2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</row>
    <row r="187" spans="1:14" x14ac:dyDescent="0.2">
      <c r="A187" s="12" t="s">
        <v>57</v>
      </c>
      <c r="B187" s="66" t="s">
        <v>117</v>
      </c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</row>
    <row r="188" spans="1:14" ht="25.5" x14ac:dyDescent="0.2">
      <c r="A188" s="13" t="s">
        <v>58</v>
      </c>
      <c r="B188" s="66" t="s">
        <v>46</v>
      </c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</row>
    <row r="189" spans="1:14" x14ac:dyDescent="0.2">
      <c r="A189" s="12" t="s">
        <v>60</v>
      </c>
      <c r="B189" s="66" t="s">
        <v>100</v>
      </c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</row>
    <row r="190" spans="1:14" ht="27" customHeight="1" x14ac:dyDescent="0.2">
      <c r="A190" s="11" t="s">
        <v>61</v>
      </c>
      <c r="B190" s="68" t="s">
        <v>101</v>
      </c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</row>
    <row r="191" spans="1:14" ht="87.75" customHeight="1" x14ac:dyDescent="0.2">
      <c r="A191" s="11" t="s">
        <v>6</v>
      </c>
      <c r="B191" s="68" t="s">
        <v>102</v>
      </c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</row>
    <row r="192" spans="1:14" x14ac:dyDescent="0.2">
      <c r="A192" s="66" t="s">
        <v>63</v>
      </c>
      <c r="B192" s="68" t="s">
        <v>64</v>
      </c>
      <c r="C192" s="81" t="s">
        <v>8</v>
      </c>
      <c r="D192" s="75" t="s">
        <v>9</v>
      </c>
      <c r="E192" s="75"/>
      <c r="F192" s="75"/>
      <c r="G192" s="75"/>
      <c r="H192" s="75"/>
      <c r="I192" s="75"/>
      <c r="J192" s="75"/>
      <c r="K192" s="75"/>
      <c r="L192" s="75"/>
      <c r="M192" s="75"/>
      <c r="N192" s="75"/>
    </row>
    <row r="193" spans="1:14" x14ac:dyDescent="0.2">
      <c r="A193" s="66"/>
      <c r="B193" s="68"/>
      <c r="C193" s="81"/>
      <c r="D193" s="76" t="s">
        <v>10</v>
      </c>
      <c r="E193" s="76"/>
      <c r="F193" s="76" t="s">
        <v>11</v>
      </c>
      <c r="G193" s="9"/>
      <c r="H193" s="76" t="s">
        <v>12</v>
      </c>
      <c r="I193" s="48" t="s">
        <v>115</v>
      </c>
      <c r="J193" s="49"/>
      <c r="K193" s="49"/>
      <c r="L193" s="49"/>
      <c r="M193" s="50"/>
      <c r="N193" s="81" t="s">
        <v>44</v>
      </c>
    </row>
    <row r="194" spans="1:14" x14ac:dyDescent="0.2">
      <c r="A194" s="66"/>
      <c r="B194" s="68"/>
      <c r="C194" s="81"/>
      <c r="D194" s="76"/>
      <c r="E194" s="76"/>
      <c r="F194" s="76"/>
      <c r="G194" s="9"/>
      <c r="H194" s="76"/>
      <c r="I194" s="51"/>
      <c r="J194" s="52"/>
      <c r="K194" s="52"/>
      <c r="L194" s="52"/>
      <c r="M194" s="53"/>
      <c r="N194" s="81"/>
    </row>
    <row r="195" spans="1:14" ht="127.5" x14ac:dyDescent="0.2">
      <c r="A195" s="66"/>
      <c r="B195" s="4" t="s">
        <v>13</v>
      </c>
      <c r="C195" s="3" t="s">
        <v>103</v>
      </c>
      <c r="D195" s="123">
        <v>31.2</v>
      </c>
      <c r="E195" s="123"/>
      <c r="F195" s="123">
        <v>31.9</v>
      </c>
      <c r="G195" s="123"/>
      <c r="H195" s="16">
        <v>32.200000000000003</v>
      </c>
      <c r="I195" s="63">
        <v>32.5</v>
      </c>
      <c r="J195" s="64"/>
      <c r="K195" s="64"/>
      <c r="L195" s="64"/>
      <c r="M195" s="64"/>
      <c r="N195" s="65"/>
    </row>
    <row r="196" spans="1:14" ht="140.25" x14ac:dyDescent="0.2">
      <c r="A196" s="66"/>
      <c r="B196" s="4" t="s">
        <v>50</v>
      </c>
      <c r="C196" s="6" t="s">
        <v>105</v>
      </c>
      <c r="D196" s="123">
        <v>15.7</v>
      </c>
      <c r="E196" s="123"/>
      <c r="F196" s="16">
        <v>16.2</v>
      </c>
      <c r="G196" s="16"/>
      <c r="H196" s="16">
        <v>16.5</v>
      </c>
      <c r="I196" s="63">
        <v>16.7</v>
      </c>
      <c r="J196" s="64"/>
      <c r="K196" s="64"/>
      <c r="L196" s="64"/>
      <c r="M196" s="65"/>
      <c r="N196" s="16">
        <v>16.100000000000001</v>
      </c>
    </row>
    <row r="197" spans="1:14" ht="75.75" customHeight="1" x14ac:dyDescent="0.2">
      <c r="A197" s="66"/>
      <c r="B197" s="4" t="s">
        <v>17</v>
      </c>
      <c r="C197" s="3" t="s">
        <v>104</v>
      </c>
      <c r="D197" s="123">
        <v>1.3</v>
      </c>
      <c r="E197" s="123"/>
      <c r="F197" s="123">
        <v>1.7</v>
      </c>
      <c r="G197" s="123"/>
      <c r="H197" s="16">
        <v>1.9</v>
      </c>
      <c r="I197" s="63">
        <v>2</v>
      </c>
      <c r="J197" s="64"/>
      <c r="K197" s="64"/>
      <c r="L197" s="64"/>
      <c r="M197" s="65"/>
      <c r="N197" s="16">
        <v>1.7</v>
      </c>
    </row>
    <row r="198" spans="1:14" ht="87" customHeight="1" x14ac:dyDescent="0.2">
      <c r="A198" s="66"/>
      <c r="B198" s="4" t="s">
        <v>19</v>
      </c>
      <c r="C198" s="6" t="s">
        <v>106</v>
      </c>
      <c r="D198" s="123">
        <v>5.2</v>
      </c>
      <c r="E198" s="123"/>
      <c r="F198" s="16">
        <v>5.8</v>
      </c>
      <c r="G198" s="16"/>
      <c r="H198" s="16">
        <v>6.1</v>
      </c>
      <c r="I198" s="63">
        <v>6.3</v>
      </c>
      <c r="J198" s="64"/>
      <c r="K198" s="64"/>
      <c r="L198" s="64"/>
      <c r="M198" s="65"/>
      <c r="N198" s="16">
        <v>5.8</v>
      </c>
    </row>
    <row r="199" spans="1:14" ht="124.5" customHeight="1" x14ac:dyDescent="0.2">
      <c r="A199" s="66"/>
      <c r="B199" s="4" t="s">
        <v>20</v>
      </c>
      <c r="C199" s="6" t="s">
        <v>107</v>
      </c>
      <c r="D199" s="123">
        <v>4.9000000000000004</v>
      </c>
      <c r="E199" s="123"/>
      <c r="F199" s="16">
        <v>5.3</v>
      </c>
      <c r="G199" s="16"/>
      <c r="H199" s="16">
        <v>5.5</v>
      </c>
      <c r="I199" s="63">
        <v>5.7</v>
      </c>
      <c r="J199" s="64"/>
      <c r="K199" s="64"/>
      <c r="L199" s="64"/>
      <c r="M199" s="65"/>
      <c r="N199" s="16">
        <v>5.3</v>
      </c>
    </row>
    <row r="200" spans="1:14" ht="10.5" customHeight="1" x14ac:dyDescent="0.2">
      <c r="A200" s="68" t="s">
        <v>108</v>
      </c>
      <c r="B200" s="68" t="s">
        <v>72</v>
      </c>
      <c r="C200" s="66"/>
      <c r="D200" s="75" t="s">
        <v>25</v>
      </c>
      <c r="E200" s="75"/>
      <c r="F200" s="75"/>
      <c r="G200" s="75"/>
      <c r="H200" s="75"/>
      <c r="I200" s="75"/>
      <c r="J200" s="75"/>
      <c r="K200" s="75"/>
      <c r="L200" s="75"/>
      <c r="M200" s="75"/>
      <c r="N200" s="75"/>
    </row>
    <row r="201" spans="1:14" ht="14.25" customHeight="1" x14ac:dyDescent="0.2">
      <c r="A201" s="68"/>
      <c r="B201" s="66"/>
      <c r="C201" s="66"/>
      <c r="D201" s="76" t="s">
        <v>66</v>
      </c>
      <c r="E201" s="76"/>
      <c r="F201" s="8" t="s">
        <v>10</v>
      </c>
      <c r="G201" s="8"/>
      <c r="H201" s="8" t="s">
        <v>11</v>
      </c>
      <c r="I201" s="8" t="s">
        <v>12</v>
      </c>
      <c r="J201" s="41" t="s">
        <v>115</v>
      </c>
      <c r="K201" s="42"/>
      <c r="L201" s="42"/>
      <c r="M201" s="43"/>
      <c r="N201" s="8" t="s">
        <v>12</v>
      </c>
    </row>
    <row r="202" spans="1:14" x14ac:dyDescent="0.2">
      <c r="A202" s="68"/>
      <c r="B202" s="67" t="s">
        <v>27</v>
      </c>
      <c r="C202" s="67"/>
      <c r="D202" s="116">
        <f>D203</f>
        <v>18582900.780000001</v>
      </c>
      <c r="E202" s="116"/>
      <c r="F202" s="15">
        <f>SUM(F203:F203)</f>
        <v>4206083.78</v>
      </c>
      <c r="G202" s="15"/>
      <c r="H202" s="15">
        <f>SUM(H203:H203)</f>
        <v>4539594</v>
      </c>
      <c r="I202" s="15">
        <f>I203</f>
        <v>4757999</v>
      </c>
      <c r="J202" s="44">
        <f>J203</f>
        <v>5079224</v>
      </c>
      <c r="K202" s="45"/>
      <c r="L202" s="45"/>
      <c r="M202" s="46"/>
      <c r="N202" s="15">
        <f>SUM(N203:N203)</f>
        <v>3887600</v>
      </c>
    </row>
    <row r="203" spans="1:14" x14ac:dyDescent="0.2">
      <c r="A203" s="68"/>
      <c r="B203" s="68" t="s">
        <v>68</v>
      </c>
      <c r="C203" s="66"/>
      <c r="D203" s="116">
        <f>F203+H203+I203+J203</f>
        <v>18582900.780000001</v>
      </c>
      <c r="E203" s="116"/>
      <c r="F203" s="16">
        <v>4206083.78</v>
      </c>
      <c r="G203" s="16"/>
      <c r="H203" s="16">
        <v>4539594</v>
      </c>
      <c r="I203" s="16">
        <v>4757999</v>
      </c>
      <c r="J203" s="63">
        <v>5079224</v>
      </c>
      <c r="K203" s="64"/>
      <c r="L203" s="64"/>
      <c r="M203" s="65"/>
      <c r="N203" s="16">
        <v>3887600</v>
      </c>
    </row>
    <row r="204" spans="1:14" x14ac:dyDescent="0.2">
      <c r="A204" s="68"/>
      <c r="B204" s="66"/>
      <c r="C204" s="66"/>
      <c r="D204" s="116">
        <f>F204+H204+I204+J204</f>
        <v>400000</v>
      </c>
      <c r="E204" s="116"/>
      <c r="F204" s="16">
        <v>400000</v>
      </c>
      <c r="G204" s="16"/>
      <c r="H204" s="16">
        <v>0</v>
      </c>
      <c r="I204" s="16">
        <v>0</v>
      </c>
      <c r="J204" s="63">
        <v>0</v>
      </c>
      <c r="K204" s="64"/>
      <c r="L204" s="64"/>
      <c r="M204" s="65"/>
      <c r="N204" s="16">
        <v>0</v>
      </c>
    </row>
    <row r="205" spans="1:14" ht="12.75" customHeight="1" x14ac:dyDescent="0.2">
      <c r="A205" s="125" t="s">
        <v>109</v>
      </c>
      <c r="B205" s="68" t="s">
        <v>72</v>
      </c>
      <c r="C205" s="66"/>
      <c r="D205" s="75" t="s">
        <v>25</v>
      </c>
      <c r="E205" s="75"/>
      <c r="F205" s="75"/>
      <c r="G205" s="75"/>
      <c r="H205" s="75"/>
      <c r="I205" s="75"/>
      <c r="J205" s="75"/>
      <c r="K205" s="75"/>
      <c r="L205" s="75"/>
      <c r="M205" s="75"/>
      <c r="N205" s="75"/>
    </row>
    <row r="206" spans="1:14" ht="12.75" customHeight="1" x14ac:dyDescent="0.2">
      <c r="A206" s="125"/>
      <c r="B206" s="66"/>
      <c r="C206" s="66"/>
      <c r="D206" s="124" t="s">
        <v>66</v>
      </c>
      <c r="E206" s="124"/>
      <c r="F206" s="8" t="s">
        <v>10</v>
      </c>
      <c r="G206" s="8"/>
      <c r="H206" s="8" t="s">
        <v>11</v>
      </c>
      <c r="I206" s="8" t="s">
        <v>12</v>
      </c>
      <c r="J206" s="41" t="s">
        <v>115</v>
      </c>
      <c r="K206" s="42"/>
      <c r="L206" s="42"/>
      <c r="M206" s="43"/>
      <c r="N206" s="8" t="s">
        <v>12</v>
      </c>
    </row>
    <row r="207" spans="1:14" ht="12.75" customHeight="1" x14ac:dyDescent="0.2">
      <c r="A207" s="125"/>
      <c r="B207" s="67" t="s">
        <v>27</v>
      </c>
      <c r="C207" s="67"/>
      <c r="D207" s="116">
        <f>D208+D210+D211</f>
        <v>1042510168.13</v>
      </c>
      <c r="E207" s="116"/>
      <c r="F207" s="15">
        <f>F208+F210+F211</f>
        <v>228771289.19</v>
      </c>
      <c r="G207" s="15"/>
      <c r="H207" s="15">
        <f>H208+H210+H211</f>
        <v>265492195.36000001</v>
      </c>
      <c r="I207" s="15">
        <f>I208+I210+I211</f>
        <v>266328769.41999999</v>
      </c>
      <c r="J207" s="44">
        <f>J208+J210+J211</f>
        <v>281917914.15999997</v>
      </c>
      <c r="K207" s="45"/>
      <c r="L207" s="45"/>
      <c r="M207" s="46"/>
      <c r="N207" s="15">
        <f>SUM(N208,N210,N211)</f>
        <v>159259756.72999999</v>
      </c>
    </row>
    <row r="208" spans="1:14" ht="16.5" customHeight="1" x14ac:dyDescent="0.2">
      <c r="A208" s="125"/>
      <c r="B208" s="68" t="s">
        <v>68</v>
      </c>
      <c r="C208" s="66"/>
      <c r="D208" s="116">
        <f>F208+H208+I208+J208</f>
        <v>1035846865.64</v>
      </c>
      <c r="E208" s="116"/>
      <c r="F208" s="16">
        <f>SUM(F203,F183,F168,F152,F135,F118,F100,F82)</f>
        <v>227749727.43000001</v>
      </c>
      <c r="G208" s="16"/>
      <c r="H208" s="16">
        <f>H82+H100+H118+H135+H152+H168+H183+H203</f>
        <v>263478395.52000001</v>
      </c>
      <c r="I208" s="16">
        <f>I82+I100+I118+I135+I152+I168+I183+I203</f>
        <v>264518004.89999998</v>
      </c>
      <c r="J208" s="63">
        <f>J82+J100+J118+J135+J152+J183+J203+J168</f>
        <v>280100737.78999996</v>
      </c>
      <c r="K208" s="64"/>
      <c r="L208" s="64"/>
      <c r="M208" s="65"/>
      <c r="N208" s="16">
        <f>SUM(N203,N183,N168,J152,N135,N118,N100,N82)</f>
        <v>158672265.63</v>
      </c>
    </row>
    <row r="209" spans="1:14" ht="21.75" customHeight="1" x14ac:dyDescent="0.2">
      <c r="A209" s="125"/>
      <c r="B209" s="66"/>
      <c r="C209" s="66"/>
      <c r="D209" s="116">
        <f>F209+H209+I209+J209</f>
        <v>85591717.850000009</v>
      </c>
      <c r="E209" s="116"/>
      <c r="F209" s="16">
        <f>SUM(F204,D184,F153,F136,F119,F101,F83)</f>
        <v>15471272.939999999</v>
      </c>
      <c r="G209" s="16"/>
      <c r="H209" s="16">
        <f>H83+H101+H119+H136+H153+H184+H204</f>
        <v>22459607.100000001</v>
      </c>
      <c r="I209" s="16">
        <f>I83+I101+I119+I136+I153+I184+I204</f>
        <v>23392968.440000005</v>
      </c>
      <c r="J209" s="63">
        <f>J83+J101+J119+J136+J153+J184+J204</f>
        <v>24267869.370000001</v>
      </c>
      <c r="K209" s="64"/>
      <c r="L209" s="64"/>
      <c r="M209" s="65"/>
      <c r="N209" s="16">
        <f>SUM(N153,N136,N119,N101,N83,N184)</f>
        <v>10477528.93</v>
      </c>
    </row>
    <row r="210" spans="1:14" ht="12.75" customHeight="1" x14ac:dyDescent="0.2">
      <c r="A210" s="125"/>
      <c r="B210" s="68" t="s">
        <v>29</v>
      </c>
      <c r="C210" s="66"/>
      <c r="D210" s="116">
        <f>F210+H210+I210+J210</f>
        <v>6663302.4900000002</v>
      </c>
      <c r="E210" s="116"/>
      <c r="F210" s="16">
        <f>SUM(F81,F99,F117)</f>
        <v>1021561.76</v>
      </c>
      <c r="G210" s="16"/>
      <c r="H210" s="16">
        <f>H81+H99+H117</f>
        <v>2013799.84</v>
      </c>
      <c r="I210" s="16">
        <f>I81+I99+I117</f>
        <v>1810764.52</v>
      </c>
      <c r="J210" s="63">
        <f>J81+J99+J117</f>
        <v>1817176.3699999999</v>
      </c>
      <c r="K210" s="64"/>
      <c r="L210" s="64"/>
      <c r="M210" s="65"/>
      <c r="N210" s="16">
        <f>SUM(N117,J99,N81)</f>
        <v>587491.1</v>
      </c>
    </row>
    <row r="211" spans="1:14" x14ac:dyDescent="0.2">
      <c r="A211" s="125"/>
      <c r="B211" s="68" t="s">
        <v>28</v>
      </c>
      <c r="C211" s="66"/>
      <c r="D211" s="116">
        <f>F211+H211+I211+J211</f>
        <v>0</v>
      </c>
      <c r="E211" s="116"/>
      <c r="F211" s="16">
        <v>0</v>
      </c>
      <c r="G211" s="16"/>
      <c r="H211" s="16">
        <v>0</v>
      </c>
      <c r="I211" s="16">
        <v>0</v>
      </c>
      <c r="J211" s="63">
        <v>0</v>
      </c>
      <c r="K211" s="64"/>
      <c r="L211" s="64"/>
      <c r="M211" s="65"/>
      <c r="N211" s="16">
        <v>0</v>
      </c>
    </row>
    <row r="214" spans="1:14" x14ac:dyDescent="0.2">
      <c r="A214" s="126" t="s">
        <v>110</v>
      </c>
      <c r="B214" s="127"/>
      <c r="C214" s="127"/>
      <c r="D214" s="127"/>
      <c r="E214" s="127"/>
      <c r="F214" s="127"/>
      <c r="G214" s="127"/>
      <c r="H214" s="127"/>
      <c r="I214" s="70" t="s">
        <v>118</v>
      </c>
      <c r="J214" s="70"/>
      <c r="K214" s="5"/>
      <c r="L214" s="5"/>
      <c r="M214" s="5"/>
      <c r="N214" s="127" t="s">
        <v>111</v>
      </c>
    </row>
    <row r="215" spans="1:14" x14ac:dyDescent="0.2">
      <c r="A215" s="127"/>
      <c r="B215" s="127"/>
      <c r="C215" s="127"/>
      <c r="D215" s="127"/>
      <c r="E215" s="127"/>
      <c r="F215" s="127"/>
      <c r="G215" s="127"/>
      <c r="H215" s="127"/>
      <c r="I215" s="70"/>
      <c r="J215" s="70"/>
      <c r="K215" s="5"/>
      <c r="L215" s="5"/>
      <c r="M215" s="5"/>
      <c r="N215" s="127"/>
    </row>
  </sheetData>
  <mergeCells count="449">
    <mergeCell ref="A48:A53"/>
    <mergeCell ref="B48:C48"/>
    <mergeCell ref="B49:C49"/>
    <mergeCell ref="B50:C50"/>
    <mergeCell ref="B51:C51"/>
    <mergeCell ref="B52:C52"/>
    <mergeCell ref="B53:C53"/>
    <mergeCell ref="D48:M48"/>
    <mergeCell ref="L49:M49"/>
    <mergeCell ref="L50:M50"/>
    <mergeCell ref="L51:M51"/>
    <mergeCell ref="L52:M52"/>
    <mergeCell ref="L53:M53"/>
    <mergeCell ref="D177:E178"/>
    <mergeCell ref="F177:F178"/>
    <mergeCell ref="H177:H178"/>
    <mergeCell ref="N177:N178"/>
    <mergeCell ref="D179:E179"/>
    <mergeCell ref="I197:M197"/>
    <mergeCell ref="I198:M198"/>
    <mergeCell ref="I199:M199"/>
    <mergeCell ref="J201:M201"/>
    <mergeCell ref="D197:E197"/>
    <mergeCell ref="F197:G197"/>
    <mergeCell ref="D198:E198"/>
    <mergeCell ref="D199:E199"/>
    <mergeCell ref="A185:N186"/>
    <mergeCell ref="B187:N187"/>
    <mergeCell ref="B188:N188"/>
    <mergeCell ref="B189:N189"/>
    <mergeCell ref="B190:N190"/>
    <mergeCell ref="B191:N191"/>
    <mergeCell ref="B192:B194"/>
    <mergeCell ref="C192:C194"/>
    <mergeCell ref="D192:N192"/>
    <mergeCell ref="D193:E194"/>
    <mergeCell ref="F193:F194"/>
    <mergeCell ref="A137:N138"/>
    <mergeCell ref="F130:G130"/>
    <mergeCell ref="B139:N139"/>
    <mergeCell ref="B140:N140"/>
    <mergeCell ref="B141:N141"/>
    <mergeCell ref="B142:N142"/>
    <mergeCell ref="B143:N143"/>
    <mergeCell ref="A144:A148"/>
    <mergeCell ref="B144:B146"/>
    <mergeCell ref="C144:C146"/>
    <mergeCell ref="D144:N144"/>
    <mergeCell ref="D145:E146"/>
    <mergeCell ref="F145:F146"/>
    <mergeCell ref="H145:H146"/>
    <mergeCell ref="N145:N146"/>
    <mergeCell ref="D147:E147"/>
    <mergeCell ref="F147:G147"/>
    <mergeCell ref="D148:E148"/>
    <mergeCell ref="I145:M146"/>
    <mergeCell ref="I147:M147"/>
    <mergeCell ref="I148:N148"/>
    <mergeCell ref="A132:A136"/>
    <mergeCell ref="B132:C133"/>
    <mergeCell ref="D132:N132"/>
    <mergeCell ref="D206:E206"/>
    <mergeCell ref="D210:E210"/>
    <mergeCell ref="B211:C211"/>
    <mergeCell ref="A205:A211"/>
    <mergeCell ref="A214:H215"/>
    <mergeCell ref="N214:N215"/>
    <mergeCell ref="B208:C209"/>
    <mergeCell ref="D208:E208"/>
    <mergeCell ref="D209:E209"/>
    <mergeCell ref="D207:E207"/>
    <mergeCell ref="D211:E211"/>
    <mergeCell ref="D205:N205"/>
    <mergeCell ref="B207:C207"/>
    <mergeCell ref="B210:C210"/>
    <mergeCell ref="B205:C206"/>
    <mergeCell ref="J208:M208"/>
    <mergeCell ref="J209:M209"/>
    <mergeCell ref="J210:M210"/>
    <mergeCell ref="J211:M211"/>
    <mergeCell ref="I214:J215"/>
    <mergeCell ref="J206:M206"/>
    <mergeCell ref="J207:M207"/>
    <mergeCell ref="A200:A204"/>
    <mergeCell ref="B200:C201"/>
    <mergeCell ref="D200:N200"/>
    <mergeCell ref="D201:E201"/>
    <mergeCell ref="B202:C202"/>
    <mergeCell ref="D202:E202"/>
    <mergeCell ref="B203:C204"/>
    <mergeCell ref="D203:E203"/>
    <mergeCell ref="D204:E204"/>
    <mergeCell ref="J202:M202"/>
    <mergeCell ref="J203:M203"/>
    <mergeCell ref="J204:M204"/>
    <mergeCell ref="H193:H194"/>
    <mergeCell ref="N193:N194"/>
    <mergeCell ref="D195:E195"/>
    <mergeCell ref="F195:G195"/>
    <mergeCell ref="D196:E196"/>
    <mergeCell ref="A192:A199"/>
    <mergeCell ref="I193:M194"/>
    <mergeCell ref="I195:N195"/>
    <mergeCell ref="I196:M196"/>
    <mergeCell ref="A180:A184"/>
    <mergeCell ref="B180:C181"/>
    <mergeCell ref="D180:N180"/>
    <mergeCell ref="D181:E181"/>
    <mergeCell ref="B182:C182"/>
    <mergeCell ref="D182:E182"/>
    <mergeCell ref="B183:C184"/>
    <mergeCell ref="D183:E183"/>
    <mergeCell ref="D184:E184"/>
    <mergeCell ref="J183:M183"/>
    <mergeCell ref="J184:M184"/>
    <mergeCell ref="J181:M181"/>
    <mergeCell ref="J182:M182"/>
    <mergeCell ref="F179:G179"/>
    <mergeCell ref="A165:A168"/>
    <mergeCell ref="B165:C166"/>
    <mergeCell ref="D165:N165"/>
    <mergeCell ref="D166:E166"/>
    <mergeCell ref="B167:C167"/>
    <mergeCell ref="D167:E167"/>
    <mergeCell ref="B168:C168"/>
    <mergeCell ref="D168:E168"/>
    <mergeCell ref="J166:M166"/>
    <mergeCell ref="J167:N167"/>
    <mergeCell ref="J168:M168"/>
    <mergeCell ref="I177:M178"/>
    <mergeCell ref="I179:M179"/>
    <mergeCell ref="A169:N170"/>
    <mergeCell ref="B171:N171"/>
    <mergeCell ref="B172:N172"/>
    <mergeCell ref="B173:N173"/>
    <mergeCell ref="B174:N174"/>
    <mergeCell ref="B175:N175"/>
    <mergeCell ref="A176:A179"/>
    <mergeCell ref="B176:B178"/>
    <mergeCell ref="C176:C178"/>
    <mergeCell ref="D176:N176"/>
    <mergeCell ref="A154:N155"/>
    <mergeCell ref="B156:N156"/>
    <mergeCell ref="B157:N157"/>
    <mergeCell ref="B158:N158"/>
    <mergeCell ref="B159:N159"/>
    <mergeCell ref="B160:N160"/>
    <mergeCell ref="A161:A164"/>
    <mergeCell ref="B161:B163"/>
    <mergeCell ref="C161:C163"/>
    <mergeCell ref="D161:N161"/>
    <mergeCell ref="D162:E163"/>
    <mergeCell ref="F162:F163"/>
    <mergeCell ref="H162:H163"/>
    <mergeCell ref="N162:N163"/>
    <mergeCell ref="D164:E164"/>
    <mergeCell ref="F164:G164"/>
    <mergeCell ref="I162:M163"/>
    <mergeCell ref="I164:M164"/>
    <mergeCell ref="A149:A153"/>
    <mergeCell ref="B149:C150"/>
    <mergeCell ref="D149:N149"/>
    <mergeCell ref="D150:E150"/>
    <mergeCell ref="B151:C151"/>
    <mergeCell ref="D151:E151"/>
    <mergeCell ref="B152:C153"/>
    <mergeCell ref="D152:E152"/>
    <mergeCell ref="D153:E153"/>
    <mergeCell ref="J152:N152"/>
    <mergeCell ref="J153:M153"/>
    <mergeCell ref="J150:M150"/>
    <mergeCell ref="J151:M151"/>
    <mergeCell ref="D133:E133"/>
    <mergeCell ref="B134:C134"/>
    <mergeCell ref="D134:E134"/>
    <mergeCell ref="B135:C136"/>
    <mergeCell ref="D135:E135"/>
    <mergeCell ref="D136:E136"/>
    <mergeCell ref="J133:M133"/>
    <mergeCell ref="J134:M134"/>
    <mergeCell ref="J135:M135"/>
    <mergeCell ref="J136:M136"/>
    <mergeCell ref="A120:N121"/>
    <mergeCell ref="B122:N122"/>
    <mergeCell ref="B123:N123"/>
    <mergeCell ref="B124:N124"/>
    <mergeCell ref="B125:N125"/>
    <mergeCell ref="B126:N126"/>
    <mergeCell ref="A127:A131"/>
    <mergeCell ref="B127:B129"/>
    <mergeCell ref="C127:C129"/>
    <mergeCell ref="D127:N127"/>
    <mergeCell ref="D128:E129"/>
    <mergeCell ref="F128:F129"/>
    <mergeCell ref="H128:H129"/>
    <mergeCell ref="N128:N129"/>
    <mergeCell ref="D130:E130"/>
    <mergeCell ref="D131:E131"/>
    <mergeCell ref="I130:M130"/>
    <mergeCell ref="I131:M131"/>
    <mergeCell ref="I128:M129"/>
    <mergeCell ref="A114:A119"/>
    <mergeCell ref="B114:C115"/>
    <mergeCell ref="D114:N114"/>
    <mergeCell ref="D115:E115"/>
    <mergeCell ref="B116:C116"/>
    <mergeCell ref="D116:E116"/>
    <mergeCell ref="B117:C117"/>
    <mergeCell ref="D117:E117"/>
    <mergeCell ref="B118:C119"/>
    <mergeCell ref="D118:E118"/>
    <mergeCell ref="D119:E119"/>
    <mergeCell ref="J115:M115"/>
    <mergeCell ref="J116:N116"/>
    <mergeCell ref="J117:M117"/>
    <mergeCell ref="J118:M118"/>
    <mergeCell ref="J119:M119"/>
    <mergeCell ref="A9:N9"/>
    <mergeCell ref="B13:N13"/>
    <mergeCell ref="B14:N14"/>
    <mergeCell ref="A10:N12"/>
    <mergeCell ref="B21:N21"/>
    <mergeCell ref="A22:A26"/>
    <mergeCell ref="C22:C24"/>
    <mergeCell ref="D22:N22"/>
    <mergeCell ref="D23:E24"/>
    <mergeCell ref="F23:G24"/>
    <mergeCell ref="B15:N15"/>
    <mergeCell ref="A16:A20"/>
    <mergeCell ref="B16:N16"/>
    <mergeCell ref="B17:N17"/>
    <mergeCell ref="B18:N18"/>
    <mergeCell ref="B19:N19"/>
    <mergeCell ref="B20:N20"/>
    <mergeCell ref="D28:E28"/>
    <mergeCell ref="F28:G28"/>
    <mergeCell ref="H28:L28"/>
    <mergeCell ref="I32:K32"/>
    <mergeCell ref="H23:L24"/>
    <mergeCell ref="D25:E25"/>
    <mergeCell ref="F25:G25"/>
    <mergeCell ref="H25:L25"/>
    <mergeCell ref="D26:E26"/>
    <mergeCell ref="F26:G26"/>
    <mergeCell ref="H26:L26"/>
    <mergeCell ref="H30:L30"/>
    <mergeCell ref="A36:A41"/>
    <mergeCell ref="B36:C36"/>
    <mergeCell ref="B37:C37"/>
    <mergeCell ref="D36:N36"/>
    <mergeCell ref="E37:F37"/>
    <mergeCell ref="G37:H37"/>
    <mergeCell ref="A31:A35"/>
    <mergeCell ref="B40:C40"/>
    <mergeCell ref="E40:F40"/>
    <mergeCell ref="G40:H40"/>
    <mergeCell ref="L40:N40"/>
    <mergeCell ref="B41:C41"/>
    <mergeCell ref="E41:F41"/>
    <mergeCell ref="G41:H41"/>
    <mergeCell ref="L41:N41"/>
    <mergeCell ref="L37:N37"/>
    <mergeCell ref="B38:C38"/>
    <mergeCell ref="E38:F38"/>
    <mergeCell ref="G38:H38"/>
    <mergeCell ref="L38:N38"/>
    <mergeCell ref="B33:C33"/>
    <mergeCell ref="E33:F33"/>
    <mergeCell ref="G33:H33"/>
    <mergeCell ref="L33:N33"/>
    <mergeCell ref="A54:A59"/>
    <mergeCell ref="B54:C54"/>
    <mergeCell ref="B55:C55"/>
    <mergeCell ref="D54:N54"/>
    <mergeCell ref="E55:F55"/>
    <mergeCell ref="G55:H55"/>
    <mergeCell ref="L44:N44"/>
    <mergeCell ref="B45:C45"/>
    <mergeCell ref="E45:F45"/>
    <mergeCell ref="G45:H45"/>
    <mergeCell ref="L45:N45"/>
    <mergeCell ref="B46:C46"/>
    <mergeCell ref="E46:F46"/>
    <mergeCell ref="G46:H46"/>
    <mergeCell ref="L46:N46"/>
    <mergeCell ref="A42:A47"/>
    <mergeCell ref="B42:C42"/>
    <mergeCell ref="B43:C43"/>
    <mergeCell ref="D42:N42"/>
    <mergeCell ref="E43:F43"/>
    <mergeCell ref="L57:N57"/>
    <mergeCell ref="G43:H43"/>
    <mergeCell ref="L43:N43"/>
    <mergeCell ref="B44:C44"/>
    <mergeCell ref="L39:N39"/>
    <mergeCell ref="B35:C35"/>
    <mergeCell ref="E35:F35"/>
    <mergeCell ref="G35:H35"/>
    <mergeCell ref="L35:N35"/>
    <mergeCell ref="B34:C34"/>
    <mergeCell ref="E34:F34"/>
    <mergeCell ref="G34:H34"/>
    <mergeCell ref="L34:N34"/>
    <mergeCell ref="B58:C58"/>
    <mergeCell ref="E58:F58"/>
    <mergeCell ref="G58:H58"/>
    <mergeCell ref="L58:N58"/>
    <mergeCell ref="B47:C47"/>
    <mergeCell ref="E47:F47"/>
    <mergeCell ref="G47:H47"/>
    <mergeCell ref="L47:N47"/>
    <mergeCell ref="G44:H44"/>
    <mergeCell ref="I55:K55"/>
    <mergeCell ref="I56:K56"/>
    <mergeCell ref="I57:K57"/>
    <mergeCell ref="I58:K58"/>
    <mergeCell ref="B106:N106"/>
    <mergeCell ref="B107:N107"/>
    <mergeCell ref="B108:N108"/>
    <mergeCell ref="B96:C97"/>
    <mergeCell ref="B78:C79"/>
    <mergeCell ref="D79:E79"/>
    <mergeCell ref="H1:N1"/>
    <mergeCell ref="B5:H7"/>
    <mergeCell ref="B63:H65"/>
    <mergeCell ref="B59:C59"/>
    <mergeCell ref="E59:F59"/>
    <mergeCell ref="G59:H59"/>
    <mergeCell ref="L59:N59"/>
    <mergeCell ref="L55:N55"/>
    <mergeCell ref="B56:C56"/>
    <mergeCell ref="E56:F56"/>
    <mergeCell ref="G56:H56"/>
    <mergeCell ref="L56:N56"/>
    <mergeCell ref="B57:C57"/>
    <mergeCell ref="E57:F57"/>
    <mergeCell ref="G57:H57"/>
    <mergeCell ref="E44:F44"/>
    <mergeCell ref="B22:B24"/>
    <mergeCell ref="N23:N24"/>
    <mergeCell ref="A78:A83"/>
    <mergeCell ref="D80:E80"/>
    <mergeCell ref="D81:E81"/>
    <mergeCell ref="D82:E82"/>
    <mergeCell ref="D83:E83"/>
    <mergeCell ref="A84:N85"/>
    <mergeCell ref="B86:N86"/>
    <mergeCell ref="A67:N67"/>
    <mergeCell ref="B105:N105"/>
    <mergeCell ref="D77:E77"/>
    <mergeCell ref="A75:A77"/>
    <mergeCell ref="D78:N78"/>
    <mergeCell ref="A102:N103"/>
    <mergeCell ref="B104:N104"/>
    <mergeCell ref="B89:N89"/>
    <mergeCell ref="B90:N90"/>
    <mergeCell ref="C91:C93"/>
    <mergeCell ref="B91:B93"/>
    <mergeCell ref="D91:N91"/>
    <mergeCell ref="D92:E93"/>
    <mergeCell ref="F92:F93"/>
    <mergeCell ref="H92:H93"/>
    <mergeCell ref="N92:N93"/>
    <mergeCell ref="A68:N69"/>
    <mergeCell ref="A109:A113"/>
    <mergeCell ref="B109:B111"/>
    <mergeCell ref="C109:C111"/>
    <mergeCell ref="D109:N109"/>
    <mergeCell ref="D110:E111"/>
    <mergeCell ref="F110:F111"/>
    <mergeCell ref="H110:H111"/>
    <mergeCell ref="N110:N111"/>
    <mergeCell ref="D112:E112"/>
    <mergeCell ref="D113:E113"/>
    <mergeCell ref="I110:M111"/>
    <mergeCell ref="I112:M112"/>
    <mergeCell ref="I113:M113"/>
    <mergeCell ref="B70:N70"/>
    <mergeCell ref="B71:N71"/>
    <mergeCell ref="B72:N72"/>
    <mergeCell ref="B73:N73"/>
    <mergeCell ref="B74:N74"/>
    <mergeCell ref="B75:B76"/>
    <mergeCell ref="C75:C76"/>
    <mergeCell ref="D75:N75"/>
    <mergeCell ref="D76:E76"/>
    <mergeCell ref="A91:A95"/>
    <mergeCell ref="D94:E94"/>
    <mergeCell ref="D95:E95"/>
    <mergeCell ref="D96:N96"/>
    <mergeCell ref="D97:E97"/>
    <mergeCell ref="B98:C98"/>
    <mergeCell ref="B99:C99"/>
    <mergeCell ref="B100:C101"/>
    <mergeCell ref="D98:E98"/>
    <mergeCell ref="D99:E99"/>
    <mergeCell ref="D100:E100"/>
    <mergeCell ref="D101:E101"/>
    <mergeCell ref="A96:A101"/>
    <mergeCell ref="J100:M100"/>
    <mergeCell ref="J101:M101"/>
    <mergeCell ref="I33:K33"/>
    <mergeCell ref="I34:K34"/>
    <mergeCell ref="I35:K35"/>
    <mergeCell ref="I37:K37"/>
    <mergeCell ref="I38:K38"/>
    <mergeCell ref="I39:K39"/>
    <mergeCell ref="I40:K40"/>
    <mergeCell ref="I41:K41"/>
    <mergeCell ref="B2:H3"/>
    <mergeCell ref="B39:C39"/>
    <mergeCell ref="E39:F39"/>
    <mergeCell ref="G39:H39"/>
    <mergeCell ref="D29:E29"/>
    <mergeCell ref="F29:G29"/>
    <mergeCell ref="H29:L29"/>
    <mergeCell ref="B31:C31"/>
    <mergeCell ref="B32:C32"/>
    <mergeCell ref="D31:N31"/>
    <mergeCell ref="E32:F32"/>
    <mergeCell ref="G32:H32"/>
    <mergeCell ref="L32:N32"/>
    <mergeCell ref="D27:E27"/>
    <mergeCell ref="F27:G27"/>
    <mergeCell ref="H27:L27"/>
    <mergeCell ref="I59:K59"/>
    <mergeCell ref="I43:K43"/>
    <mergeCell ref="I44:K44"/>
    <mergeCell ref="I45:K45"/>
    <mergeCell ref="I46:K46"/>
    <mergeCell ref="I47:K47"/>
    <mergeCell ref="J97:M97"/>
    <mergeCell ref="J98:M98"/>
    <mergeCell ref="J99:N99"/>
    <mergeCell ref="I92:M93"/>
    <mergeCell ref="I94:M94"/>
    <mergeCell ref="I95:M95"/>
    <mergeCell ref="I76:M76"/>
    <mergeCell ref="I77:M77"/>
    <mergeCell ref="J79:N79"/>
    <mergeCell ref="J80:N80"/>
    <mergeCell ref="J81:N81"/>
    <mergeCell ref="J82:N82"/>
    <mergeCell ref="J83:N83"/>
    <mergeCell ref="B87:N87"/>
    <mergeCell ref="B88:N88"/>
    <mergeCell ref="B80:C80"/>
    <mergeCell ref="B81:C81"/>
    <mergeCell ref="B82:C83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2025-03-10T07:29:09Z</dcterms:modified>
</cp:coreProperties>
</file>