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FE5D9BA9-736B-4ECC-A3CC-A48015380A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1 (2)" sheetId="2" r:id="rId2"/>
    <sheet name="Лист1 (3)" sheetId="3" r:id="rId3"/>
  </sheets>
  <definedNames>
    <definedName name="_xlnm.Print_Area" localSheetId="2">'Лист1 (3)'!$A$1:$L$152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1" l="1"/>
  <c r="J150" i="3"/>
  <c r="I150" i="3"/>
  <c r="H150" i="3"/>
  <c r="G150" i="3"/>
  <c r="J149" i="3"/>
  <c r="H149" i="3"/>
  <c r="G149" i="3"/>
  <c r="J148" i="3"/>
  <c r="I148" i="3"/>
  <c r="H148" i="3"/>
  <c r="G148" i="3"/>
  <c r="J147" i="3"/>
  <c r="I147" i="3"/>
  <c r="H147" i="3"/>
  <c r="G147" i="3"/>
  <c r="J146" i="3"/>
  <c r="I146" i="3"/>
  <c r="H146" i="3"/>
  <c r="G146" i="3"/>
  <c r="J145" i="3"/>
  <c r="I145" i="3"/>
  <c r="H145" i="3"/>
  <c r="G145" i="3"/>
  <c r="J140" i="3"/>
  <c r="I140" i="3"/>
  <c r="H140" i="3"/>
  <c r="G140" i="3"/>
  <c r="J134" i="3"/>
  <c r="I134" i="3"/>
  <c r="H134" i="3"/>
  <c r="G134" i="3"/>
  <c r="J128" i="3"/>
  <c r="I128" i="3"/>
  <c r="H128" i="3"/>
  <c r="G128" i="3"/>
  <c r="J122" i="3"/>
  <c r="I122" i="3"/>
  <c r="H122" i="3"/>
  <c r="G122" i="3"/>
  <c r="J117" i="3"/>
  <c r="I117" i="3"/>
  <c r="H117" i="3"/>
  <c r="G117" i="3"/>
  <c r="J112" i="3"/>
  <c r="I112" i="3"/>
  <c r="H112" i="3"/>
  <c r="G112" i="3"/>
  <c r="J107" i="3"/>
  <c r="I107" i="3"/>
  <c r="H107" i="3"/>
  <c r="G107" i="3"/>
  <c r="J102" i="3"/>
  <c r="I102" i="3"/>
  <c r="H102" i="3"/>
  <c r="G102" i="3"/>
  <c r="J97" i="3"/>
  <c r="I97" i="3"/>
  <c r="H97" i="3"/>
  <c r="G97" i="3"/>
  <c r="H96" i="3"/>
  <c r="J95" i="3"/>
  <c r="I95" i="3"/>
  <c r="H95" i="3"/>
  <c r="G95" i="3"/>
  <c r="H94" i="3"/>
  <c r="H93" i="3"/>
  <c r="J92" i="3"/>
  <c r="I92" i="3"/>
  <c r="H92" i="3"/>
  <c r="G92" i="3"/>
  <c r="J87" i="3"/>
  <c r="I87" i="3"/>
  <c r="H87" i="3"/>
  <c r="G87" i="3"/>
  <c r="J82" i="3"/>
  <c r="I82" i="3"/>
  <c r="H82" i="3"/>
  <c r="G82" i="3"/>
  <c r="J77" i="3"/>
  <c r="I77" i="3"/>
  <c r="H77" i="3"/>
  <c r="G77" i="3"/>
  <c r="H72" i="3"/>
  <c r="G72" i="3"/>
  <c r="J67" i="3"/>
  <c r="I67" i="3"/>
  <c r="H67" i="3"/>
  <c r="G67" i="3"/>
  <c r="J62" i="3"/>
  <c r="I62" i="3"/>
  <c r="H62" i="3"/>
  <c r="G62" i="3"/>
  <c r="H57" i="3"/>
  <c r="G57" i="3"/>
  <c r="J52" i="3"/>
  <c r="I52" i="3"/>
  <c r="H52" i="3"/>
  <c r="G52" i="3"/>
  <c r="J47" i="3"/>
  <c r="I47" i="3"/>
  <c r="H47" i="3"/>
  <c r="G47" i="3"/>
  <c r="J42" i="3"/>
  <c r="I42" i="3"/>
  <c r="H42" i="3"/>
  <c r="G42" i="3"/>
  <c r="J37" i="3"/>
  <c r="I37" i="3"/>
  <c r="H37" i="3"/>
  <c r="G37" i="3"/>
  <c r="J32" i="3"/>
  <c r="I32" i="3"/>
  <c r="H32" i="3"/>
  <c r="G32" i="3"/>
  <c r="H31" i="3"/>
  <c r="J30" i="3"/>
  <c r="I30" i="3"/>
  <c r="H30" i="3"/>
  <c r="G30" i="3"/>
  <c r="H29" i="3"/>
  <c r="G29" i="3"/>
  <c r="H28" i="3"/>
  <c r="G28" i="3"/>
  <c r="J27" i="3"/>
  <c r="I27" i="3"/>
  <c r="H27" i="3"/>
  <c r="G27" i="3"/>
  <c r="J21" i="3"/>
  <c r="I21" i="3"/>
  <c r="H21" i="3"/>
  <c r="G21" i="3"/>
  <c r="J15" i="3"/>
  <c r="I15" i="3"/>
  <c r="H15" i="3"/>
  <c r="G15" i="3"/>
  <c r="J9" i="3"/>
  <c r="I9" i="3"/>
  <c r="H9" i="3"/>
  <c r="D143" i="2"/>
  <c r="D142" i="2"/>
  <c r="L141" i="2"/>
  <c r="J141" i="2"/>
  <c r="H141" i="2"/>
  <c r="F141" i="2"/>
  <c r="D141" i="2"/>
  <c r="L140" i="2"/>
  <c r="J140" i="2"/>
  <c r="H140" i="2"/>
  <c r="F140" i="2"/>
  <c r="D140" i="2"/>
  <c r="L139" i="2"/>
  <c r="J139" i="2"/>
  <c r="H139" i="2"/>
  <c r="F139" i="2"/>
  <c r="D139" i="2"/>
  <c r="D136" i="2"/>
  <c r="D135" i="2"/>
  <c r="L134" i="2"/>
  <c r="J134" i="2"/>
  <c r="H134" i="2"/>
  <c r="F134" i="2"/>
  <c r="D134" i="2"/>
  <c r="D118" i="2"/>
  <c r="L117" i="2"/>
  <c r="J117" i="2"/>
  <c r="H117" i="2"/>
  <c r="F117" i="2"/>
  <c r="D117" i="2"/>
  <c r="D103" i="2"/>
  <c r="L102" i="2"/>
  <c r="J102" i="2"/>
  <c r="H102" i="2"/>
  <c r="F102" i="2"/>
  <c r="D102" i="2"/>
  <c r="H72" i="2"/>
  <c r="E72" i="2"/>
  <c r="D72" i="2"/>
  <c r="H71" i="2"/>
  <c r="E71" i="2"/>
  <c r="D71" i="2"/>
  <c r="H70" i="2"/>
  <c r="E70" i="2"/>
  <c r="D70" i="2"/>
  <c r="K69" i="2"/>
  <c r="J69" i="2"/>
  <c r="H69" i="2"/>
  <c r="G69" i="2"/>
  <c r="E69" i="2"/>
  <c r="D69" i="2"/>
  <c r="D66" i="2"/>
  <c r="D65" i="2"/>
  <c r="D64" i="2"/>
  <c r="K63" i="2"/>
  <c r="J63" i="2"/>
  <c r="H63" i="2"/>
  <c r="G63" i="2"/>
  <c r="E63" i="2"/>
  <c r="D63" i="2"/>
  <c r="D48" i="2"/>
  <c r="D47" i="2"/>
  <c r="D46" i="2"/>
  <c r="K45" i="2"/>
  <c r="J45" i="2"/>
  <c r="H45" i="2"/>
  <c r="G45" i="2"/>
  <c r="E45" i="2"/>
  <c r="D45" i="2"/>
  <c r="D31" i="2"/>
  <c r="D30" i="2"/>
  <c r="D29" i="2"/>
  <c r="K28" i="2"/>
  <c r="J28" i="2"/>
  <c r="H28" i="2"/>
  <c r="G28" i="2"/>
  <c r="E28" i="2"/>
  <c r="D28" i="2"/>
  <c r="H38" i="1"/>
  <c r="H37" i="1"/>
  <c r="H36" i="1"/>
  <c r="H35" i="1"/>
  <c r="L34" i="1"/>
  <c r="K34" i="1"/>
  <c r="J34" i="1"/>
  <c r="I34" i="1"/>
</calcChain>
</file>

<file path=xl/sharedStrings.xml><?xml version="1.0" encoding="utf-8"?>
<sst xmlns="http://schemas.openxmlformats.org/spreadsheetml/2006/main" count="785" uniqueCount="210">
  <si>
    <t>Сроки реализации муниципальной программы</t>
  </si>
  <si>
    <t xml:space="preserve">Ответственный исполнитель муниципальной программы </t>
  </si>
  <si>
    <t>Комитет по культуре, молодежной политике и спорту администрации муниципального образования город Алексин</t>
  </si>
  <si>
    <t xml:space="preserve">Соисполнители муниципальной программы </t>
  </si>
  <si>
    <t>Цели муниципальной программы</t>
  </si>
  <si>
    <t xml:space="preserve">Задачи муниципальной программы </t>
  </si>
  <si>
    <t>Перечень структурных элементов муниципальной программы</t>
  </si>
  <si>
    <t>№ 
п/п</t>
  </si>
  <si>
    <t>Наименование целевого показателя, единица измерения</t>
  </si>
  <si>
    <t>Значение показателя по годам</t>
  </si>
  <si>
    <t>На момент окончания реализации муниципальной программы</t>
  </si>
  <si>
    <t>2024 год</t>
  </si>
  <si>
    <t>2025 год</t>
  </si>
  <si>
    <t>2026 год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</si>
  <si>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</si>
  <si>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</si>
  <si>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</si>
  <si>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</si>
  <si>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</si>
  <si>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</si>
  <si>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</si>
  <si>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</si>
  <si>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</si>
  <si>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</si>
  <si>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</si>
  <si>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</si>
  <si>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</si>
  <si>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</si>
  <si>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 xml:space="preserve">Целевые показатели муниципальной программы </t>
  </si>
  <si>
    <t>Всего</t>
  </si>
  <si>
    <t xml:space="preserve">Источники 
финансирования </t>
  </si>
  <si>
    <t>Областной бюджет</t>
  </si>
  <si>
    <t>Расходы по годам (рублей)</t>
  </si>
  <si>
    <t>всего</t>
  </si>
  <si>
    <t>2027 год</t>
  </si>
  <si>
    <t>-</t>
  </si>
  <si>
    <t>Повышение качества предоставления муниципальных услуг в сфере молодежной политики, создание условий для успешного развития потенциала молодежи и ее эффективной самореализации и социализации.</t>
  </si>
  <si>
    <t>Программа реализуется в один этап: 2024-2027 годы</t>
  </si>
  <si>
    <t>Количество учреждений культуры, в которых реализована программа комплексного развития молодежной политики, единиц</t>
  </si>
  <si>
    <t>Проведение мероприятия «День молодежи», единиц</t>
  </si>
  <si>
    <t>Проведение мероприятия «Семейный Пикник», единиц</t>
  </si>
  <si>
    <t>Проведение проекта «Газон», единиц</t>
  </si>
  <si>
    <t>Проведение мероприятия «Юнармейские игры», единиц</t>
  </si>
  <si>
    <t>Проведение мероприятия «День России», единиц</t>
  </si>
  <si>
    <t>Проведение мероприятия « В армии служить почетно», единиц</t>
  </si>
  <si>
    <t>Проведение мероприятия «Живой урок истории», единиц</t>
  </si>
  <si>
    <t>Проведение мероприятия «День призывника», единиц</t>
  </si>
  <si>
    <t>Проведение мероприятий «День добровольца»</t>
  </si>
  <si>
    <t>Проведение мероприятия «День флага»</t>
  </si>
  <si>
    <t>Участие в региональных мероприятиях для молодежи, единиц</t>
  </si>
  <si>
    <t>15.</t>
  </si>
  <si>
    <t>16.</t>
  </si>
  <si>
    <t>Представители учащейся, студенческой и рабочей молодежи, человек</t>
  </si>
  <si>
    <t>Доля детей и молодежи  – членов детских, молодежных, патриотических объединений и волонтерского движения от общей численности детей и молодежи, процент</t>
  </si>
  <si>
    <t>Численность детей и молодежи, участвующих в мероприятиях патриотической, научной, творческой, культурной направленности, человек</t>
  </si>
  <si>
    <t>Количество мероприятий для детей и молодежи, единиц</t>
  </si>
  <si>
    <t>Параметры финансового обеспечения 
муниципальной программы, всего</t>
  </si>
  <si>
    <t>Местный бюджет
в том числе за счет дотаций областного бюджета:</t>
  </si>
  <si>
    <t>Федеральный бюджет</t>
  </si>
  <si>
    <r>
      <t xml:space="preserve">Паспорт
муниципальной программы
</t>
    </r>
    <r>
      <rPr>
        <b/>
        <u/>
        <sz val="12"/>
        <color theme="1"/>
        <rFont val="Times New Roman"/>
        <family val="1"/>
        <charset val="204"/>
      </rPr>
      <t>«Реализация молодежной политики в муниципальном образовании город Алексин»</t>
    </r>
  </si>
  <si>
    <t>1. Региональный проект «Развитие системы поддержки молодежи» («Молодежь России»);
2. Региональный проект «Создание условий для успешной социализации и эффективной самореализации молодежи»;
3. Региональный проект "Россия-страна возможностей";
4. Комплекс процессных мероприятий «Проведение мероприятий для молодежи»;
5. Комплекс процессных мероприятий «Выплата стипендии лучшим представителям молодёжи»;
6. Комплекс процессных мероприятий «Молодежь – будущее Алексина».</t>
  </si>
  <si>
    <t xml:space="preserve"> 1.Реализация программы комплексного развития молодежной политики в регионах Российской Федерации «Регион для молодых».
2.  Привлечение молодежи к участию в мероприятиях различного уровня.
3.  Поддержка лучших представителей молодежи.
4. Вовлечение молодежи в социальную практику; поддержка детского, молодежного и волонтерского движений; формирование в молодежной среде патриотических ценностей;
5. Реализация законов Тульской области в сфере молодежной политики.</t>
  </si>
  <si>
    <t>Приложение №2
к приказу от «17» июля 2025 г. №33</t>
  </si>
  <si>
    <t>Паспорт
структурного элемента, входящего в проектную часть муниципальной программы</t>
  </si>
  <si>
    <t>Муниципальная программа
муниципального образования город Алексин
«Реализация молодежной политики в муниципальном образовании город Алексин»</t>
  </si>
  <si>
    <t>Раздел 1. Региональные проекты:</t>
  </si>
  <si>
    <t>1. Региональный проект «Развитие системы поддержки молодежи» («Молодежь России»)</t>
  </si>
  <si>
    <t>Сроки реализации</t>
  </si>
  <si>
    <t>2024-2024 годы</t>
  </si>
  <si>
    <t>Ответственный исполнитель</t>
  </si>
  <si>
    <t>Соисполнители</t>
  </si>
  <si>
    <t>МБУ «КЦМ «Чайка».</t>
  </si>
  <si>
    <t>Цели</t>
  </si>
  <si>
    <t>Задачи</t>
  </si>
  <si>
    <t>Реализация программы комплексного развития молодежной политики в регионах Российской Федерации «Регион для молодых».</t>
  </si>
  <si>
    <t>Целевые показатели</t>
  </si>
  <si>
    <t>№
п/п</t>
  </si>
  <si>
    <t>На момент окончания
Реализации муниципальной программы</t>
  </si>
  <si>
    <t>Параметры финансового обеспечения регионального проекта        всего</t>
  </si>
  <si>
    <t>Источники финансирования</t>
  </si>
  <si>
    <t>Местный бюджет</t>
  </si>
  <si>
    <t xml:space="preserve">
</t>
  </si>
  <si>
    <t xml:space="preserve">2. Региональный проект «Создание условий для успешной социализации и эффективной самореализации молодежи» </t>
  </si>
  <si>
    <t>2024-2025 годы</t>
  </si>
  <si>
    <t>Организация и осуществление мероприятий по работе с детьми и молодежью Тульской области.</t>
  </si>
  <si>
    <t>Реализация программы комплексного создания условий для успешной социализации и эффективной самореализации молодежи.</t>
  </si>
  <si>
    <t>Параметры финансового обеспечения регионального проекта №2, всего</t>
  </si>
  <si>
    <t>3. Региональный проект "Россия-страна возможностей"</t>
  </si>
  <si>
    <t>2025-2025 годы</t>
  </si>
  <si>
    <t>Параметры финансового обеспечения регионального проекта №3, всего</t>
  </si>
  <si>
    <t>ИТОГО:</t>
  </si>
  <si>
    <t>Паспорт
структурного элемента, входящего в процессную часть муниципальной программы
«Реализация молодежной политики в муниципальном образовании город Алексин»</t>
  </si>
  <si>
    <t>1. Комплекс процессных мероприятий
«Проведение мероприятий для молодежи».</t>
  </si>
  <si>
    <t xml:space="preserve">Сроки реализации </t>
  </si>
  <si>
    <t>2024-2027 годы</t>
  </si>
  <si>
    <t xml:space="preserve">Ответственный 
исполнитель </t>
  </si>
  <si>
    <t xml:space="preserve">Соисполнители </t>
  </si>
  <si>
    <t>Комитет по культуре, молодежной политике и спорту администрации  муниципального образования город Алексин.</t>
  </si>
  <si>
    <t xml:space="preserve">Цели </t>
  </si>
  <si>
    <t>Создание условий для успешного развития потенциала молодежи и ее эффективной самореализации и социализации.</t>
  </si>
  <si>
    <t xml:space="preserve">Задачи </t>
  </si>
  <si>
    <t>Привлечение молодежи к участию в мероприятиях различного уровня.</t>
  </si>
  <si>
    <t xml:space="preserve">Целевые показатели </t>
  </si>
  <si>
    <t>Проведение мероприятия  «Семейный Пикник», единиц</t>
  </si>
  <si>
    <t>Проведение  проекта «Газон», единиц</t>
  </si>
  <si>
    <t>Проведение мероприятия « В армии служить почетно»</t>
  </si>
  <si>
    <t>Проведение мероприятия "Живой урок истории", единиц</t>
  </si>
  <si>
    <t>Проведение мероприятия «День добровольца»</t>
  </si>
  <si>
    <t>Проведение мероприятия «День Флага», единиц</t>
  </si>
  <si>
    <t>Параметры финансового обеспечения комплекса процессных мероприятий 1</t>
  </si>
  <si>
    <t xml:space="preserve">Источники финансирования </t>
  </si>
  <si>
    <t xml:space="preserve">всего </t>
  </si>
  <si>
    <t xml:space="preserve">Местный бюджет </t>
  </si>
  <si>
    <t>2. Комплекс процессных мероприятий
«Выплата стипендии лучшим представителям молодёжи»</t>
  </si>
  <si>
    <t xml:space="preserve">Ответственный исполнитель </t>
  </si>
  <si>
    <t>Комитет по культуре, молодежной политике и спорту администрации  муниципального образования город Алексин</t>
  </si>
  <si>
    <t>Поддержка лучших представителей молодежи.</t>
  </si>
  <si>
    <t>Параметры финансового обеспечения комплекса процессных мероприятий 2</t>
  </si>
  <si>
    <t>3. Комплекс процессных мероприятий
«Молодежь – будущее Алексина»</t>
  </si>
  <si>
    <t>Обеспечение условий для успешной социализации и эффективной самореализации молодежи</t>
  </si>
  <si>
    <t>Вовлечение молодежи в социальную практику; поддержка детского, молодежного и волонтерского движений; формирование в молодежной среде патриотических ценностей.</t>
  </si>
  <si>
    <t>Доля детей и молодежи  – членов детских, молодежных, патриотических объединений и волонтерского движения  от общей численности детей и молодежи (годовая периодичность, за отчетный период), %</t>
  </si>
  <si>
    <t>Численность детей и молодежи, участвующих в мероприятиях патриотической, научной, творческой, культурной направленности (годовая периодичность, за отчетный период), человек</t>
  </si>
  <si>
    <t>Количество мероприятий для детей и молодежи (годовая периодичность, за отчетный период), единиц</t>
  </si>
  <si>
    <t>Параметры финансового обеспечения комплекса процессных мероприятий 3</t>
  </si>
  <si>
    <r>
      <rPr>
        <b/>
        <sz val="10"/>
        <color theme="1"/>
        <rFont val="Times New Roman"/>
        <family val="1"/>
        <charset val="204"/>
      </rPr>
      <t>Местный бюджет всего:</t>
    </r>
    <r>
      <rPr>
        <sz val="10"/>
        <color theme="1"/>
        <rFont val="Times New Roman"/>
        <family val="1"/>
        <charset val="204"/>
      </rPr>
      <t xml:space="preserve">
в том числе за счет дотаций областного бюджета:</t>
    </r>
  </si>
  <si>
    <t>Итого</t>
  </si>
  <si>
    <t xml:space="preserve">Председатель комитета по культуре, молодежной политике и спорту 
администрации муниципального образования город Алексин  </t>
  </si>
  <si>
    <t>В.В. Зайцева</t>
  </si>
  <si>
    <t>Приложение №1</t>
  </si>
  <si>
    <t>к приказу от "17" июля 2025 г.№ 33</t>
  </si>
  <si>
    <t>План реализации муниципальной программы</t>
  </si>
  <si>
    <r>
      <rPr>
        <b/>
        <sz val="11"/>
        <color theme="1"/>
        <rFont val="Times New Roman"/>
        <family val="1"/>
        <charset val="204"/>
      </rPr>
      <t xml:space="preserve">"Реализация молодежной политики в муниципальном образовании город Алексин"     </t>
    </r>
    <r>
      <rPr>
        <b/>
        <sz val="10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 xml:space="preserve">(полное наименование муниципальной программы )       </t>
    </r>
    <r>
      <rPr>
        <b/>
        <sz val="10"/>
        <color theme="1"/>
        <rFont val="Times New Roman"/>
        <family val="1"/>
        <charset val="204"/>
      </rPr>
      <t xml:space="preserve">                     </t>
    </r>
  </si>
  <si>
    <t>Описание направления реализации</t>
  </si>
  <si>
    <t>Исполнитель</t>
  </si>
  <si>
    <t>Срок реализации</t>
  </si>
  <si>
    <t>Источник финансирования</t>
  </si>
  <si>
    <t>КБК (ГРБС,Р,ПР,ЦСР)</t>
  </si>
  <si>
    <t>Объемы финансирования (рублей)</t>
  </si>
  <si>
    <t>Ожидаемый результат реализации муниципальной программы        (краткое описание)</t>
  </si>
  <si>
    <t>начало реализации</t>
  </si>
  <si>
    <t>окончание реализации</t>
  </si>
  <si>
    <t>предыдущий финансовый год 2024</t>
  </si>
  <si>
    <t>текущий финансовый год 2025</t>
  </si>
  <si>
    <t>первый год планового периода 2026</t>
  </si>
  <si>
    <t>второй год планового периода 2027</t>
  </si>
  <si>
    <t>1. Региональный проект "Развитие системы поддержки молодежи" ("Молодежь России").</t>
  </si>
  <si>
    <t xml:space="preserve">
Повышение качества предоставления муниципальных услуг в сфере молодежной политики, создание условий для успешного развития потенциала молодежи и ее эффективной самореализации и социализации.</t>
  </si>
  <si>
    <t xml:space="preserve">Реализация программы комплексного развития молодежной политики </t>
  </si>
  <si>
    <t xml:space="preserve"> МБУ "КЦМ "Чайка"</t>
  </si>
  <si>
    <t>01.2024</t>
  </si>
  <si>
    <t>12.2024</t>
  </si>
  <si>
    <t>921 07 07 132ЕГ51160</t>
  </si>
  <si>
    <t>Иные источники финансирования</t>
  </si>
  <si>
    <t xml:space="preserve">2. Региональный проект "Создание условий для успешной социализации и эффективной самореализации молодежи» </t>
  </si>
  <si>
    <t>Организация и осуществление мероприятий по работе с детьми и молодежью Тульской области</t>
  </si>
  <si>
    <t>07.2024</t>
  </si>
  <si>
    <t>12.2025</t>
  </si>
  <si>
    <t>921 07 07 13201S0590</t>
  </si>
  <si>
    <t xml:space="preserve">3. Региональный проект "Россия-страна возможностей» </t>
  </si>
  <si>
    <t>Реализация программы комплексного развития молодежной политики в субъектах Российской Федерации "Регион для молодых"</t>
  </si>
  <si>
    <t>07.2025</t>
  </si>
  <si>
    <t>921 07 07 132Ю151160</t>
  </si>
  <si>
    <t>4. Комплекс процессных мероприятий "Проведение мероприятий для молодежи"</t>
  </si>
  <si>
    <t>Рост численности детей и молодежи, участвующих в мероприятиях патриотической, научной, творческой, культурной направленности.                       Рост количества мероприятий для детей и молодежи.</t>
  </si>
  <si>
    <t>ВСЕГО 
по комплексу процессных мероприятий "Проведение мероприятий для молодежи"</t>
  </si>
  <si>
    <t>Комитете по культуре, молодежной политике и спорту администрации муниципального образования город Алексин</t>
  </si>
  <si>
    <t>12.2027</t>
  </si>
  <si>
    <t>921 07 07 1340128280</t>
  </si>
  <si>
    <t>День молодежи</t>
  </si>
  <si>
    <t>06.2024</t>
  </si>
  <si>
    <t>06.2025</t>
  </si>
  <si>
    <t>Семейный пикник</t>
  </si>
  <si>
    <t>Проект "Газон"</t>
  </si>
  <si>
    <t xml:space="preserve">"Юнармейские игры" </t>
  </si>
  <si>
    <t>09.2024</t>
  </si>
  <si>
    <t>10.2025</t>
  </si>
  <si>
    <t>День России</t>
  </si>
  <si>
    <t>"В армии служить почетно"</t>
  </si>
  <si>
    <t>"Живой урок истории"</t>
  </si>
  <si>
    <t>"День призывника"</t>
  </si>
  <si>
    <t>День добровольца</t>
  </si>
  <si>
    <t>День Российского Флага</t>
  </si>
  <si>
    <t>08.2024</t>
  </si>
  <si>
    <t>08.2025</t>
  </si>
  <si>
    <t>Участие в региональных мероприятиях</t>
  </si>
  <si>
    <t>04.2024</t>
  </si>
  <si>
    <t>Проведение мероприятий для молодежи</t>
  </si>
  <si>
    <t>МБУ "КЦМ "Чайка"</t>
  </si>
  <si>
    <t>01.2025</t>
  </si>
  <si>
    <t>09.2025</t>
  </si>
  <si>
    <t>Акция "Граффити Победы"</t>
  </si>
  <si>
    <t xml:space="preserve">МБУ "КЦМ "Чайка" </t>
  </si>
  <si>
    <t>04.2025</t>
  </si>
  <si>
    <t>5. Комплекс процессных мероприятий "Выплата стипендии лучшим представителям молодежи"</t>
  </si>
  <si>
    <t>Обеспечение условий для успешной социализации и
 эффективной самореализации молодежи.</t>
  </si>
  <si>
    <t>Выплата стипендии лучшим представителям молодежи</t>
  </si>
  <si>
    <t>Комитете по культуре, 
молодежной политике и спорту администрации муниципального образования город Алексин</t>
  </si>
  <si>
    <t>921 07 07 1340278080</t>
  </si>
  <si>
    <t>6. Комплекс процессных мероприятий "Молодежь-будущее Алексина"</t>
  </si>
  <si>
    <t>Увеличение доли детей и молодежи-членов детских,молодежных, патриотических объединений и волонтерского движения.</t>
  </si>
  <si>
    <t xml:space="preserve">
Расходы на обеспечение деятельности (оказание услуг) муниципальных учреждений</t>
  </si>
  <si>
    <t xml:space="preserve">
Комитете по культуре, молодежной политике и спорту администрации муниципального образования город Алексин</t>
  </si>
  <si>
    <t>921 07 07 1340300590</t>
  </si>
  <si>
    <t>Местный бюджет всего:
в том числе за счет дотаций областного бюджета:</t>
  </si>
  <si>
    <t>Укрепление материально-технической базы муниципальных учреждений</t>
  </si>
  <si>
    <t>921 07 07 1340328010</t>
  </si>
  <si>
    <t>ИТОГО                                   по муниципальной программе</t>
  </si>
  <si>
    <t>Х</t>
  </si>
  <si>
    <t>*Непосредственный результат реализации муниципальной программы-описание работы, услуги, информации о мощностях объектов, введенных в результате исполнения соответствующего направления реализации либо нескольких направлений реализации.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</si>
</sst>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₽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3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0" xfId="0" applyFont="1"/>
    <xf numFmtId="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4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left" vertical="center" wrapText="1"/>
    </xf>
    <xf numFmtId="4" fontId="7" fillId="2" borderId="0" xfId="0" applyNumberFormat="1" applyFont="1" applyFill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2" fillId="0" borderId="4" xfId="0" applyFont="1" applyBorder="1"/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3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4" fontId="2" fillId="2" borderId="2" xfId="0" applyNumberFormat="1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horizontal="center" vertical="top"/>
    </xf>
    <xf numFmtId="4" fontId="1" fillId="2" borderId="2" xfId="0" applyNumberFormat="1" applyFont="1" applyFill="1" applyBorder="1" applyAlignment="1">
      <alignment horizontal="center" vertical="top"/>
    </xf>
    <xf numFmtId="4" fontId="1" fillId="2" borderId="4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 indent="1"/>
    </xf>
    <xf numFmtId="0" fontId="6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" fontId="1" fillId="0" borderId="13" xfId="0" applyNumberFormat="1" applyFont="1" applyBorder="1" applyAlignment="1">
      <alignment horizontal="center" vertical="top" wrapText="1"/>
    </xf>
    <xf numFmtId="4" fontId="1" fillId="0" borderId="14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15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8"/>
  <sheetViews>
    <sheetView tabSelected="1" view="pageLayout" zoomScaleNormal="100" workbookViewId="0">
      <selection activeCell="A32" sqref="A32:B38"/>
    </sheetView>
  </sheetViews>
  <sheetFormatPr defaultRowHeight="15" x14ac:dyDescent="0.25"/>
  <cols>
    <col min="2" max="2" width="7.28515625" customWidth="1"/>
    <col min="3" max="3" width="4.42578125" customWidth="1"/>
    <col min="8" max="8" width="13" customWidth="1"/>
    <col min="9" max="9" width="14" customWidth="1"/>
    <col min="10" max="11" width="14.42578125" customWidth="1"/>
    <col min="12" max="12" width="9.140625" customWidth="1"/>
    <col min="13" max="13" width="4.42578125" customWidth="1"/>
    <col min="14" max="14" width="1" customWidth="1"/>
  </cols>
  <sheetData>
    <row r="2" spans="1:14" x14ac:dyDescent="0.25">
      <c r="A2" s="14" t="s">
        <v>59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6" spans="1:14" ht="41.25" customHeight="1" x14ac:dyDescent="0.25">
      <c r="A6" s="12" t="s">
        <v>0</v>
      </c>
      <c r="B6" s="12"/>
      <c r="C6" s="11" t="s">
        <v>37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52.5" customHeight="1" x14ac:dyDescent="0.25">
      <c r="A7" s="12" t="s">
        <v>1</v>
      </c>
      <c r="B7" s="12"/>
      <c r="C7" s="12" t="s">
        <v>2</v>
      </c>
      <c r="D7" s="12"/>
      <c r="E7" s="12"/>
      <c r="F7" s="12"/>
      <c r="G7" s="12"/>
      <c r="H7" s="12"/>
      <c r="I7" s="12"/>
      <c r="J7" s="12"/>
      <c r="K7" s="12"/>
      <c r="L7" s="11"/>
      <c r="M7" s="11"/>
      <c r="N7" s="11"/>
    </row>
    <row r="8" spans="1:14" ht="41.25" customHeight="1" x14ac:dyDescent="0.25">
      <c r="A8" s="12" t="s">
        <v>3</v>
      </c>
      <c r="B8" s="12"/>
      <c r="C8" s="12" t="s">
        <v>35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40.5" customHeight="1" x14ac:dyDescent="0.25">
      <c r="A9" s="12" t="s">
        <v>4</v>
      </c>
      <c r="B9" s="12"/>
      <c r="C9" s="12" t="s">
        <v>36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26" customHeight="1" x14ac:dyDescent="0.25">
      <c r="A10" s="89" t="s">
        <v>5</v>
      </c>
      <c r="B10" s="90"/>
      <c r="C10" s="89" t="s">
        <v>61</v>
      </c>
      <c r="D10" s="93"/>
      <c r="E10" s="93"/>
      <c r="F10" s="93"/>
      <c r="G10" s="93"/>
      <c r="H10" s="93"/>
      <c r="I10" s="93"/>
      <c r="J10" s="93"/>
      <c r="K10" s="90"/>
      <c r="L10" s="95"/>
      <c r="M10" s="96"/>
      <c r="N10" s="97"/>
    </row>
    <row r="11" spans="1:14" ht="67.5" hidden="1" customHeight="1" x14ac:dyDescent="0.25">
      <c r="A11" s="91"/>
      <c r="B11" s="92"/>
      <c r="C11" s="91"/>
      <c r="D11" s="94"/>
      <c r="E11" s="94"/>
      <c r="F11" s="94"/>
      <c r="G11" s="94"/>
      <c r="H11" s="94"/>
      <c r="I11" s="94"/>
      <c r="J11" s="94"/>
      <c r="K11" s="92"/>
      <c r="L11" s="98"/>
      <c r="M11" s="99"/>
      <c r="N11" s="100"/>
    </row>
    <row r="12" spans="1:14" ht="84" customHeight="1" x14ac:dyDescent="0.25">
      <c r="A12" s="12" t="s">
        <v>6</v>
      </c>
      <c r="B12" s="12"/>
      <c r="C12" s="4" t="s">
        <v>60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x14ac:dyDescent="0.25">
      <c r="A13" s="89" t="s">
        <v>28</v>
      </c>
      <c r="B13" s="90"/>
      <c r="C13" s="12" t="s">
        <v>7</v>
      </c>
      <c r="D13" s="12" t="s">
        <v>8</v>
      </c>
      <c r="E13" s="12"/>
      <c r="F13" s="12"/>
      <c r="G13" s="12"/>
      <c r="H13" s="3" t="s">
        <v>9</v>
      </c>
      <c r="I13" s="3"/>
      <c r="J13" s="3"/>
      <c r="K13" s="3"/>
      <c r="L13" s="2" t="s">
        <v>10</v>
      </c>
      <c r="M13" s="3"/>
      <c r="N13" s="3"/>
    </row>
    <row r="14" spans="1:14" x14ac:dyDescent="0.25">
      <c r="A14" s="110"/>
      <c r="B14" s="111"/>
      <c r="C14" s="11"/>
      <c r="D14" s="12"/>
      <c r="E14" s="12"/>
      <c r="F14" s="12"/>
      <c r="G14" s="12"/>
      <c r="H14" s="9" t="s">
        <v>11</v>
      </c>
      <c r="I14" s="1" t="s">
        <v>12</v>
      </c>
      <c r="J14" s="1" t="s">
        <v>13</v>
      </c>
      <c r="K14" s="6" t="s">
        <v>34</v>
      </c>
      <c r="L14" s="3"/>
      <c r="M14" s="3"/>
      <c r="N14" s="3"/>
    </row>
    <row r="15" spans="1:14" ht="38.25" customHeight="1" x14ac:dyDescent="0.25">
      <c r="A15" s="110"/>
      <c r="B15" s="111"/>
      <c r="C15" s="11"/>
      <c r="D15" s="12"/>
      <c r="E15" s="12"/>
      <c r="F15" s="12"/>
      <c r="G15" s="12"/>
      <c r="H15" s="8"/>
      <c r="I15" s="1"/>
      <c r="J15" s="1"/>
      <c r="K15" s="6"/>
      <c r="L15" s="3"/>
      <c r="M15" s="3"/>
      <c r="N15" s="3"/>
    </row>
    <row r="16" spans="1:14" ht="40.5" customHeight="1" x14ac:dyDescent="0.25">
      <c r="A16" s="110"/>
      <c r="B16" s="111"/>
      <c r="C16" s="15" t="s">
        <v>14</v>
      </c>
      <c r="D16" s="10" t="s">
        <v>38</v>
      </c>
      <c r="E16" s="10"/>
      <c r="F16" s="10"/>
      <c r="G16" s="10"/>
      <c r="H16" s="20">
        <v>1</v>
      </c>
      <c r="I16" s="20">
        <v>1</v>
      </c>
      <c r="J16" s="20" t="s">
        <v>35</v>
      </c>
      <c r="K16" s="19" t="s">
        <v>35</v>
      </c>
      <c r="L16" s="5">
        <v>1</v>
      </c>
      <c r="M16" s="5"/>
      <c r="N16" s="5"/>
    </row>
    <row r="17" spans="1:14" ht="27" customHeight="1" x14ac:dyDescent="0.25">
      <c r="A17" s="110"/>
      <c r="B17" s="111"/>
      <c r="C17" s="15" t="s">
        <v>15</v>
      </c>
      <c r="D17" s="10" t="s">
        <v>39</v>
      </c>
      <c r="E17" s="10"/>
      <c r="F17" s="10"/>
      <c r="G17" s="10"/>
      <c r="H17" s="23">
        <v>1</v>
      </c>
      <c r="I17" s="23">
        <v>1</v>
      </c>
      <c r="J17" s="23" t="s">
        <v>35</v>
      </c>
      <c r="K17" s="24" t="s">
        <v>35</v>
      </c>
      <c r="L17" s="7">
        <v>1</v>
      </c>
      <c r="M17" s="7"/>
      <c r="N17" s="7"/>
    </row>
    <row r="18" spans="1:14" ht="24" customHeight="1" x14ac:dyDescent="0.25">
      <c r="A18" s="110"/>
      <c r="B18" s="111"/>
      <c r="C18" s="15" t="s">
        <v>16</v>
      </c>
      <c r="D18" s="10" t="s">
        <v>40</v>
      </c>
      <c r="E18" s="10"/>
      <c r="F18" s="10"/>
      <c r="G18" s="10"/>
      <c r="H18" s="23">
        <v>1</v>
      </c>
      <c r="I18" s="23">
        <v>1</v>
      </c>
      <c r="J18" s="23" t="s">
        <v>35</v>
      </c>
      <c r="K18" s="24" t="s">
        <v>35</v>
      </c>
      <c r="L18" s="7">
        <v>1</v>
      </c>
      <c r="M18" s="7"/>
      <c r="N18" s="7"/>
    </row>
    <row r="19" spans="1:14" ht="15" customHeight="1" x14ac:dyDescent="0.25">
      <c r="A19" s="110"/>
      <c r="B19" s="111"/>
      <c r="C19" s="15" t="s">
        <v>17</v>
      </c>
      <c r="D19" s="10" t="s">
        <v>41</v>
      </c>
      <c r="E19" s="10"/>
      <c r="F19" s="10"/>
      <c r="G19" s="10"/>
      <c r="H19" s="23">
        <v>1</v>
      </c>
      <c r="I19" s="23">
        <v>1</v>
      </c>
      <c r="J19" s="23" t="s">
        <v>35</v>
      </c>
      <c r="K19" s="24" t="s">
        <v>35</v>
      </c>
      <c r="L19" s="7">
        <v>1</v>
      </c>
      <c r="M19" s="7"/>
      <c r="N19" s="7"/>
    </row>
    <row r="20" spans="1:14" ht="25.5" customHeight="1" x14ac:dyDescent="0.25">
      <c r="A20" s="110"/>
      <c r="B20" s="111"/>
      <c r="C20" s="15" t="s">
        <v>18</v>
      </c>
      <c r="D20" s="10" t="s">
        <v>42</v>
      </c>
      <c r="E20" s="10"/>
      <c r="F20" s="10"/>
      <c r="G20" s="10"/>
      <c r="H20" s="23">
        <v>1</v>
      </c>
      <c r="I20" s="23">
        <v>1</v>
      </c>
      <c r="J20" s="23" t="s">
        <v>35</v>
      </c>
      <c r="K20" s="24" t="s">
        <v>35</v>
      </c>
      <c r="L20" s="7">
        <v>1</v>
      </c>
      <c r="M20" s="7"/>
      <c r="N20" s="7"/>
    </row>
    <row r="21" spans="1:14" ht="25.5" customHeight="1" x14ac:dyDescent="0.25">
      <c r="A21" s="110"/>
      <c r="B21" s="111"/>
      <c r="C21" s="15" t="s">
        <v>19</v>
      </c>
      <c r="D21" s="10" t="s">
        <v>43</v>
      </c>
      <c r="E21" s="10"/>
      <c r="F21" s="10"/>
      <c r="G21" s="10"/>
      <c r="H21" s="25">
        <v>1</v>
      </c>
      <c r="I21" s="25">
        <v>1</v>
      </c>
      <c r="J21" s="25" t="s">
        <v>35</v>
      </c>
      <c r="K21" s="25" t="s">
        <v>35</v>
      </c>
      <c r="L21" s="86">
        <v>1</v>
      </c>
      <c r="M21" s="86"/>
      <c r="N21" s="86"/>
    </row>
    <row r="22" spans="1:14" ht="24.75" customHeight="1" x14ac:dyDescent="0.25">
      <c r="A22" s="110"/>
      <c r="B22" s="111"/>
      <c r="C22" s="15" t="s">
        <v>20</v>
      </c>
      <c r="D22" s="10" t="s">
        <v>44</v>
      </c>
      <c r="E22" s="10"/>
      <c r="F22" s="10"/>
      <c r="G22" s="10"/>
      <c r="H22" s="25">
        <v>1</v>
      </c>
      <c r="I22" s="25">
        <v>1</v>
      </c>
      <c r="J22" s="25" t="s">
        <v>35</v>
      </c>
      <c r="K22" s="25" t="s">
        <v>35</v>
      </c>
      <c r="L22" s="86">
        <v>1</v>
      </c>
      <c r="M22" s="86"/>
      <c r="N22" s="86"/>
    </row>
    <row r="23" spans="1:14" ht="27" customHeight="1" x14ac:dyDescent="0.25">
      <c r="A23" s="110"/>
      <c r="B23" s="111"/>
      <c r="C23" s="15" t="s">
        <v>21</v>
      </c>
      <c r="D23" s="10" t="s">
        <v>45</v>
      </c>
      <c r="E23" s="10"/>
      <c r="F23" s="10"/>
      <c r="G23" s="10"/>
      <c r="H23" s="25" t="s">
        <v>35</v>
      </c>
      <c r="I23" s="25">
        <v>1</v>
      </c>
      <c r="J23" s="25" t="s">
        <v>35</v>
      </c>
      <c r="K23" s="25" t="s">
        <v>35</v>
      </c>
      <c r="L23" s="86">
        <v>1</v>
      </c>
      <c r="M23" s="86"/>
      <c r="N23" s="86"/>
    </row>
    <row r="24" spans="1:14" ht="27" customHeight="1" x14ac:dyDescent="0.25">
      <c r="A24" s="110"/>
      <c r="B24" s="111"/>
      <c r="C24" s="15" t="s">
        <v>22</v>
      </c>
      <c r="D24" s="10" t="s">
        <v>46</v>
      </c>
      <c r="E24" s="10"/>
      <c r="F24" s="10"/>
      <c r="G24" s="10"/>
      <c r="H24" s="25" t="s">
        <v>35</v>
      </c>
      <c r="I24" s="25">
        <v>1</v>
      </c>
      <c r="J24" s="25" t="s">
        <v>35</v>
      </c>
      <c r="K24" s="25" t="s">
        <v>35</v>
      </c>
      <c r="L24" s="87">
        <v>1</v>
      </c>
      <c r="M24" s="87"/>
      <c r="N24" s="87"/>
    </row>
    <row r="25" spans="1:14" ht="16.5" customHeight="1" x14ac:dyDescent="0.25">
      <c r="A25" s="110"/>
      <c r="B25" s="111"/>
      <c r="C25" s="15" t="s">
        <v>23</v>
      </c>
      <c r="D25" s="10" t="s">
        <v>47</v>
      </c>
      <c r="E25" s="10"/>
      <c r="F25" s="10"/>
      <c r="G25" s="10"/>
      <c r="H25" s="25">
        <v>1</v>
      </c>
      <c r="I25" s="25">
        <v>1</v>
      </c>
      <c r="J25" s="25" t="s">
        <v>35</v>
      </c>
      <c r="K25" s="25" t="s">
        <v>35</v>
      </c>
      <c r="L25" s="86">
        <v>1</v>
      </c>
      <c r="M25" s="86"/>
      <c r="N25" s="86"/>
    </row>
    <row r="26" spans="1:14" ht="16.5" customHeight="1" x14ac:dyDescent="0.25">
      <c r="A26" s="110"/>
      <c r="B26" s="111"/>
      <c r="C26" s="15" t="s">
        <v>24</v>
      </c>
      <c r="D26" s="10" t="s">
        <v>48</v>
      </c>
      <c r="E26" s="10"/>
      <c r="F26" s="10"/>
      <c r="G26" s="10"/>
      <c r="H26" s="25">
        <v>1</v>
      </c>
      <c r="I26" s="25">
        <v>1</v>
      </c>
      <c r="J26" s="25" t="s">
        <v>35</v>
      </c>
      <c r="K26" s="25" t="s">
        <v>35</v>
      </c>
      <c r="L26" s="86">
        <v>1</v>
      </c>
      <c r="M26" s="86"/>
      <c r="N26" s="86"/>
    </row>
    <row r="27" spans="1:14" ht="25.5" customHeight="1" x14ac:dyDescent="0.25">
      <c r="A27" s="110"/>
      <c r="B27" s="111"/>
      <c r="C27" s="15" t="s">
        <v>25</v>
      </c>
      <c r="D27" s="10" t="s">
        <v>49</v>
      </c>
      <c r="E27" s="10"/>
      <c r="F27" s="10"/>
      <c r="G27" s="10"/>
      <c r="H27" s="21">
        <v>14</v>
      </c>
      <c r="I27" s="21">
        <v>18</v>
      </c>
      <c r="J27" s="21">
        <v>20</v>
      </c>
      <c r="K27" s="21">
        <v>22</v>
      </c>
      <c r="L27" s="88">
        <v>22</v>
      </c>
      <c r="M27" s="88"/>
      <c r="N27" s="88"/>
    </row>
    <row r="28" spans="1:14" ht="30" customHeight="1" x14ac:dyDescent="0.25">
      <c r="A28" s="110"/>
      <c r="B28" s="111"/>
      <c r="C28" s="15" t="s">
        <v>26</v>
      </c>
      <c r="D28" s="115" t="s">
        <v>52</v>
      </c>
      <c r="E28" s="116"/>
      <c r="F28" s="116"/>
      <c r="G28" s="117"/>
      <c r="H28" s="21">
        <v>12</v>
      </c>
      <c r="I28" s="21">
        <v>12</v>
      </c>
      <c r="J28" s="21">
        <v>12</v>
      </c>
      <c r="K28" s="21">
        <v>12</v>
      </c>
      <c r="L28" s="118">
        <v>12</v>
      </c>
      <c r="M28" s="119"/>
      <c r="N28" s="120"/>
    </row>
    <row r="29" spans="1:14" ht="54" customHeight="1" x14ac:dyDescent="0.25">
      <c r="A29" s="110"/>
      <c r="B29" s="111"/>
      <c r="C29" s="15" t="s">
        <v>27</v>
      </c>
      <c r="D29" s="115" t="s">
        <v>53</v>
      </c>
      <c r="E29" s="116"/>
      <c r="F29" s="116"/>
      <c r="G29" s="117"/>
      <c r="H29" s="21">
        <v>41</v>
      </c>
      <c r="I29" s="21">
        <v>45</v>
      </c>
      <c r="J29" s="21">
        <v>47</v>
      </c>
      <c r="K29" s="21">
        <v>50</v>
      </c>
      <c r="L29" s="118">
        <v>50</v>
      </c>
      <c r="M29" s="119"/>
      <c r="N29" s="120"/>
    </row>
    <row r="30" spans="1:14" ht="52.5" customHeight="1" x14ac:dyDescent="0.25">
      <c r="A30" s="110"/>
      <c r="B30" s="111"/>
      <c r="C30" s="15" t="s">
        <v>50</v>
      </c>
      <c r="D30" s="115" t="s">
        <v>54</v>
      </c>
      <c r="E30" s="116"/>
      <c r="F30" s="116"/>
      <c r="G30" s="117"/>
      <c r="H30" s="22">
        <v>6565</v>
      </c>
      <c r="I30" s="22">
        <v>6835</v>
      </c>
      <c r="J30" s="22">
        <v>6905</v>
      </c>
      <c r="K30" s="22">
        <v>6950</v>
      </c>
      <c r="L30" s="122">
        <v>6950</v>
      </c>
      <c r="M30" s="119"/>
      <c r="N30" s="120"/>
    </row>
    <row r="31" spans="1:14" ht="25.5" customHeight="1" x14ac:dyDescent="0.25">
      <c r="A31" s="91"/>
      <c r="B31" s="92"/>
      <c r="C31" s="15" t="s">
        <v>51</v>
      </c>
      <c r="D31" s="112" t="s">
        <v>55</v>
      </c>
      <c r="E31" s="113"/>
      <c r="F31" s="113"/>
      <c r="G31" s="114"/>
      <c r="H31" s="21">
        <v>165</v>
      </c>
      <c r="I31" s="21">
        <v>259</v>
      </c>
      <c r="J31" s="21">
        <v>273</v>
      </c>
      <c r="K31" s="21">
        <v>289</v>
      </c>
      <c r="L31" s="118">
        <v>289</v>
      </c>
      <c r="M31" s="119"/>
      <c r="N31" s="120"/>
    </row>
    <row r="32" spans="1:14" x14ac:dyDescent="0.25">
      <c r="A32" s="123" t="s">
        <v>56</v>
      </c>
      <c r="B32" s="123"/>
      <c r="C32" s="114" t="s">
        <v>30</v>
      </c>
      <c r="D32" s="105"/>
      <c r="E32" s="105"/>
      <c r="F32" s="105"/>
      <c r="G32" s="105"/>
      <c r="H32" s="109" t="s">
        <v>32</v>
      </c>
      <c r="I32" s="109"/>
      <c r="J32" s="109"/>
      <c r="K32" s="109"/>
      <c r="L32" s="109"/>
      <c r="M32" s="109"/>
      <c r="N32" s="109"/>
    </row>
    <row r="33" spans="1:14" ht="19.5" customHeight="1" x14ac:dyDescent="0.25">
      <c r="A33" s="123"/>
      <c r="B33" s="123"/>
      <c r="C33" s="121"/>
      <c r="D33" s="105"/>
      <c r="E33" s="105"/>
      <c r="F33" s="105"/>
      <c r="G33" s="105"/>
      <c r="H33" s="18" t="s">
        <v>33</v>
      </c>
      <c r="I33" s="19" t="s">
        <v>11</v>
      </c>
      <c r="J33" s="19" t="s">
        <v>12</v>
      </c>
      <c r="K33" s="19" t="s">
        <v>13</v>
      </c>
      <c r="L33" s="106" t="s">
        <v>34</v>
      </c>
      <c r="M33" s="107"/>
      <c r="N33" s="108"/>
    </row>
    <row r="34" spans="1:14" x14ac:dyDescent="0.25">
      <c r="A34" s="123"/>
      <c r="B34" s="123"/>
      <c r="C34" s="104" t="s">
        <v>29</v>
      </c>
      <c r="D34" s="105"/>
      <c r="E34" s="105"/>
      <c r="F34" s="105"/>
      <c r="G34" s="105"/>
      <c r="H34" s="17">
        <f>H35+H36+H38</f>
        <v>136242205.57999998</v>
      </c>
      <c r="I34" s="17">
        <f>SUM(I35,I36,I38)</f>
        <v>34954171.460000001</v>
      </c>
      <c r="J34" s="17">
        <f>SUM(J35,J36,J38)</f>
        <v>35880371.119999997</v>
      </c>
      <c r="K34" s="17">
        <f>SUM(K35,K36,K39,K38)</f>
        <v>31732399</v>
      </c>
      <c r="L34" s="101">
        <f>SUM(L35,L36,L38)</f>
        <v>33675264</v>
      </c>
      <c r="M34" s="102"/>
      <c r="N34" s="103"/>
    </row>
    <row r="35" spans="1:14" x14ac:dyDescent="0.25">
      <c r="A35" s="123"/>
      <c r="B35" s="123"/>
      <c r="C35" s="121" t="s">
        <v>31</v>
      </c>
      <c r="D35" s="105"/>
      <c r="E35" s="105"/>
      <c r="F35" s="105"/>
      <c r="G35" s="105"/>
      <c r="H35" s="17">
        <f>I35+J35+K35+L35</f>
        <v>2065600</v>
      </c>
      <c r="I35" s="16">
        <v>1035600</v>
      </c>
      <c r="J35" s="16">
        <v>1030000</v>
      </c>
      <c r="K35" s="16">
        <v>0</v>
      </c>
      <c r="L35" s="127">
        <v>0</v>
      </c>
      <c r="M35" s="128"/>
      <c r="N35" s="129"/>
    </row>
    <row r="36" spans="1:14" x14ac:dyDescent="0.25">
      <c r="A36" s="123"/>
      <c r="B36" s="123"/>
      <c r="C36" s="125" t="s">
        <v>57</v>
      </c>
      <c r="D36" s="105"/>
      <c r="E36" s="105"/>
      <c r="F36" s="105"/>
      <c r="G36" s="105"/>
      <c r="H36" s="17">
        <f>I36+J36+K36+L36</f>
        <v>132602205.58</v>
      </c>
      <c r="I36" s="16">
        <v>33064171.460000001</v>
      </c>
      <c r="J36" s="16">
        <v>34130371.119999997</v>
      </c>
      <c r="K36" s="16">
        <v>31732399</v>
      </c>
      <c r="L36" s="127">
        <v>33675264</v>
      </c>
      <c r="M36" s="128"/>
      <c r="N36" s="129"/>
    </row>
    <row r="37" spans="1:14" x14ac:dyDescent="0.25">
      <c r="A37" s="123"/>
      <c r="B37" s="123"/>
      <c r="C37" s="105"/>
      <c r="D37" s="105"/>
      <c r="E37" s="105"/>
      <c r="F37" s="105"/>
      <c r="G37" s="105"/>
      <c r="H37" s="17">
        <f>SUM(I37:N37)</f>
        <v>912000</v>
      </c>
      <c r="I37" s="16">
        <v>912000</v>
      </c>
      <c r="J37" s="16">
        <v>0</v>
      </c>
      <c r="K37" s="16">
        <v>0</v>
      </c>
      <c r="L37" s="126">
        <v>0</v>
      </c>
      <c r="M37" s="126"/>
      <c r="N37" s="126"/>
    </row>
    <row r="38" spans="1:14" x14ac:dyDescent="0.25">
      <c r="A38" s="123"/>
      <c r="B38" s="123"/>
      <c r="C38" s="124" t="s">
        <v>58</v>
      </c>
      <c r="D38" s="124"/>
      <c r="E38" s="124"/>
      <c r="F38" s="124"/>
      <c r="G38" s="124"/>
      <c r="H38" s="17">
        <f>I38+J38+K38+L38</f>
        <v>1574400</v>
      </c>
      <c r="I38" s="16">
        <v>854400</v>
      </c>
      <c r="J38" s="16">
        <v>720000</v>
      </c>
      <c r="K38" s="16">
        <v>0</v>
      </c>
      <c r="L38" s="126">
        <v>0</v>
      </c>
      <c r="M38" s="126"/>
      <c r="N38" s="126"/>
    </row>
  </sheetData>
  <mergeCells count="73">
    <mergeCell ref="L29:N29"/>
    <mergeCell ref="L30:N30"/>
    <mergeCell ref="L31:N31"/>
    <mergeCell ref="A32:B38"/>
    <mergeCell ref="C38:G38"/>
    <mergeCell ref="C36:G37"/>
    <mergeCell ref="L37:N37"/>
    <mergeCell ref="L38:N38"/>
    <mergeCell ref="C35:G35"/>
    <mergeCell ref="L35:N35"/>
    <mergeCell ref="L36:N36"/>
    <mergeCell ref="A10:B11"/>
    <mergeCell ref="C10:K11"/>
    <mergeCell ref="L10:N11"/>
    <mergeCell ref="L34:N34"/>
    <mergeCell ref="C34:G34"/>
    <mergeCell ref="L33:N33"/>
    <mergeCell ref="H32:N32"/>
    <mergeCell ref="A13:B31"/>
    <mergeCell ref="D31:G31"/>
    <mergeCell ref="D28:G28"/>
    <mergeCell ref="D29:G29"/>
    <mergeCell ref="D30:G30"/>
    <mergeCell ref="L28:N28"/>
    <mergeCell ref="C32:G33"/>
    <mergeCell ref="D23:G23"/>
    <mergeCell ref="D21:G21"/>
    <mergeCell ref="D22:G22"/>
    <mergeCell ref="L22:N22"/>
    <mergeCell ref="L21:N21"/>
    <mergeCell ref="D26:G26"/>
    <mergeCell ref="D27:G27"/>
    <mergeCell ref="D24:G24"/>
    <mergeCell ref="D25:G25"/>
    <mergeCell ref="L24:N24"/>
    <mergeCell ref="L23:N23"/>
    <mergeCell ref="L27:N27"/>
    <mergeCell ref="L26:N26"/>
    <mergeCell ref="L25:N25"/>
    <mergeCell ref="A12:B12"/>
    <mergeCell ref="C12:K12"/>
    <mergeCell ref="L12:N12"/>
    <mergeCell ref="C13:C15"/>
    <mergeCell ref="D13:G15"/>
    <mergeCell ref="H13:K13"/>
    <mergeCell ref="L13:N15"/>
    <mergeCell ref="I14:I15"/>
    <mergeCell ref="J14:J15"/>
    <mergeCell ref="D16:G16"/>
    <mergeCell ref="H14:H15"/>
    <mergeCell ref="D19:G19"/>
    <mergeCell ref="L19:N19"/>
    <mergeCell ref="D20:G20"/>
    <mergeCell ref="L20:N20"/>
    <mergeCell ref="K14:K15"/>
    <mergeCell ref="L16:N16"/>
    <mergeCell ref="D17:G17"/>
    <mergeCell ref="L17:N17"/>
    <mergeCell ref="D18:G18"/>
    <mergeCell ref="L18:N18"/>
    <mergeCell ref="A2:N4"/>
    <mergeCell ref="A6:B6"/>
    <mergeCell ref="C6:K6"/>
    <mergeCell ref="L6:N6"/>
    <mergeCell ref="A9:B9"/>
    <mergeCell ref="C9:K9"/>
    <mergeCell ref="L9:N9"/>
    <mergeCell ref="A7:B7"/>
    <mergeCell ref="C7:K7"/>
    <mergeCell ref="L7:N7"/>
    <mergeCell ref="A8:B8"/>
    <mergeCell ref="C8:K8"/>
    <mergeCell ref="L8:N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CD59-C529-480A-8E23-056E1AFAB9A6}">
  <sheetPr>
    <pageSetUpPr fitToPage="1"/>
  </sheetPr>
  <dimension ref="A1:L148"/>
  <sheetViews>
    <sheetView view="pageLayout" topLeftCell="A10" zoomScaleNormal="100" workbookViewId="0">
      <selection activeCell="F159" sqref="F159"/>
    </sheetView>
  </sheetViews>
  <sheetFormatPr defaultRowHeight="12.75" x14ac:dyDescent="0.2"/>
  <cols>
    <col min="1" max="1" width="19" style="63" customWidth="1"/>
    <col min="2" max="2" width="4.28515625" style="63" customWidth="1"/>
    <col min="3" max="3" width="23.5703125" style="63" customWidth="1"/>
    <col min="4" max="4" width="15.140625" style="63" customWidth="1"/>
    <col min="5" max="5" width="2.140625" style="63" customWidth="1"/>
    <col min="6" max="6" width="16.42578125" style="63" customWidth="1"/>
    <col min="7" max="7" width="2.5703125" style="63" hidden="1" customWidth="1"/>
    <col min="8" max="8" width="2.5703125" style="63" customWidth="1"/>
    <col min="9" max="9" width="14.85546875" style="63" customWidth="1"/>
    <col min="10" max="10" width="16.140625" style="63" customWidth="1"/>
    <col min="11" max="11" width="5.140625" style="63" hidden="1" customWidth="1"/>
    <col min="12" max="12" width="21" style="63" customWidth="1"/>
    <col min="13" max="13" width="9.140625" style="63"/>
    <col min="14" max="14" width="14" style="63" customWidth="1"/>
    <col min="15" max="16384" width="9.140625" style="63"/>
  </cols>
  <sheetData>
    <row r="1" spans="1:12" ht="27.75" customHeight="1" x14ac:dyDescent="0.2">
      <c r="J1" s="215" t="s">
        <v>62</v>
      </c>
      <c r="K1" s="216"/>
      <c r="L1" s="216"/>
    </row>
    <row r="2" spans="1:12" ht="15" customHeight="1" x14ac:dyDescent="0.2">
      <c r="B2" s="217" t="s">
        <v>63</v>
      </c>
      <c r="C2" s="218"/>
      <c r="D2" s="218"/>
      <c r="E2" s="218"/>
      <c r="F2" s="218"/>
      <c r="G2" s="218"/>
      <c r="H2" s="218"/>
      <c r="I2" s="218"/>
      <c r="J2" s="218"/>
    </row>
    <row r="3" spans="1:12" x14ac:dyDescent="0.2">
      <c r="B3" s="218"/>
      <c r="C3" s="218"/>
      <c r="D3" s="218"/>
      <c r="E3" s="218"/>
      <c r="F3" s="218"/>
      <c r="G3" s="218"/>
      <c r="H3" s="218"/>
      <c r="I3" s="218"/>
      <c r="J3" s="218"/>
    </row>
    <row r="4" spans="1:12" x14ac:dyDescent="0.2">
      <c r="B4" s="33"/>
      <c r="C4" s="33"/>
      <c r="D4" s="33"/>
      <c r="E4" s="33"/>
      <c r="F4" s="33"/>
      <c r="G4" s="33"/>
      <c r="H4" s="33"/>
      <c r="I4" s="33"/>
      <c r="J4" s="33"/>
    </row>
    <row r="5" spans="1:12" x14ac:dyDescent="0.2">
      <c r="B5" s="217" t="s">
        <v>64</v>
      </c>
      <c r="C5" s="218"/>
      <c r="D5" s="218"/>
      <c r="E5" s="218"/>
      <c r="F5" s="218"/>
      <c r="G5" s="218"/>
      <c r="H5" s="218"/>
      <c r="I5" s="218"/>
      <c r="J5" s="218"/>
    </row>
    <row r="6" spans="1:12" x14ac:dyDescent="0.2">
      <c r="B6" s="218"/>
      <c r="C6" s="218"/>
      <c r="D6" s="218"/>
      <c r="E6" s="218"/>
      <c r="F6" s="218"/>
      <c r="G6" s="218"/>
      <c r="H6" s="218"/>
      <c r="I6" s="218"/>
      <c r="J6" s="218"/>
    </row>
    <row r="7" spans="1:12" x14ac:dyDescent="0.2">
      <c r="B7" s="218"/>
      <c r="C7" s="218"/>
      <c r="D7" s="218"/>
      <c r="E7" s="218"/>
      <c r="F7" s="218"/>
      <c r="G7" s="218"/>
      <c r="H7" s="218"/>
      <c r="I7" s="218"/>
      <c r="J7" s="218"/>
    </row>
    <row r="9" spans="1:12" x14ac:dyDescent="0.2">
      <c r="A9" s="130" t="s">
        <v>65</v>
      </c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</row>
    <row r="10" spans="1:12" ht="18" customHeight="1" x14ac:dyDescent="0.2">
      <c r="A10" s="208" t="s">
        <v>66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</row>
    <row r="11" spans="1:12" ht="12.75" hidden="1" customHeight="1" x14ac:dyDescent="0.2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</row>
    <row r="12" spans="1:12" ht="31.5" hidden="1" customHeight="1" x14ac:dyDescent="0.2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</row>
    <row r="13" spans="1:12" ht="14.25" customHeight="1" x14ac:dyDescent="0.2">
      <c r="A13" s="34" t="s">
        <v>67</v>
      </c>
      <c r="B13" s="139" t="s">
        <v>68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</row>
    <row r="14" spans="1:12" ht="27.75" customHeight="1" x14ac:dyDescent="0.2">
      <c r="A14" s="34" t="s">
        <v>69</v>
      </c>
      <c r="B14" s="139" t="s">
        <v>2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</row>
    <row r="15" spans="1:12" ht="14.25" customHeight="1" x14ac:dyDescent="0.2">
      <c r="A15" s="34" t="s">
        <v>70</v>
      </c>
      <c r="B15" s="139" t="s">
        <v>71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</row>
    <row r="16" spans="1:12" ht="27" customHeight="1" x14ac:dyDescent="0.2">
      <c r="A16" s="123" t="s">
        <v>72</v>
      </c>
      <c r="B16" s="209" t="s">
        <v>36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/>
    </row>
    <row r="17" spans="1:12" ht="47.25" hidden="1" customHeight="1" x14ac:dyDescent="0.2">
      <c r="A17" s="123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</row>
    <row r="18" spans="1:12" ht="31.5" hidden="1" customHeight="1" x14ac:dyDescent="0.2">
      <c r="A18" s="123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</row>
    <row r="19" spans="1:12" ht="31.5" hidden="1" customHeight="1" x14ac:dyDescent="0.2">
      <c r="A19" s="123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</row>
    <row r="20" spans="1:12" ht="3" hidden="1" customHeight="1" x14ac:dyDescent="0.2">
      <c r="A20" s="123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</row>
    <row r="21" spans="1:12" ht="29.25" customHeight="1" x14ac:dyDescent="0.2">
      <c r="A21" s="26" t="s">
        <v>73</v>
      </c>
      <c r="B21" s="139" t="s">
        <v>74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</row>
    <row r="22" spans="1:12" ht="13.5" customHeight="1" x14ac:dyDescent="0.2">
      <c r="A22" s="123" t="s">
        <v>75</v>
      </c>
      <c r="B22" s="123" t="s">
        <v>76</v>
      </c>
      <c r="C22" s="123" t="s">
        <v>8</v>
      </c>
      <c r="D22" s="88" t="s">
        <v>9</v>
      </c>
      <c r="E22" s="88"/>
      <c r="F22" s="88"/>
      <c r="G22" s="88"/>
      <c r="H22" s="88"/>
      <c r="I22" s="88"/>
      <c r="J22" s="88"/>
      <c r="K22" s="88"/>
      <c r="L22" s="88"/>
    </row>
    <row r="23" spans="1:12" ht="42.75" customHeight="1" x14ac:dyDescent="0.2">
      <c r="A23" s="123"/>
      <c r="B23" s="123"/>
      <c r="C23" s="123"/>
      <c r="D23" s="88" t="s">
        <v>11</v>
      </c>
      <c r="E23" s="88"/>
      <c r="F23" s="88" t="s">
        <v>12</v>
      </c>
      <c r="G23" s="88"/>
      <c r="H23" s="118" t="s">
        <v>13</v>
      </c>
      <c r="I23" s="120"/>
      <c r="J23" s="88" t="s">
        <v>34</v>
      </c>
      <c r="K23" s="88"/>
      <c r="L23" s="88" t="s">
        <v>77</v>
      </c>
    </row>
    <row r="24" spans="1:12" hidden="1" x14ac:dyDescent="0.2">
      <c r="A24" s="123"/>
      <c r="B24" s="123"/>
      <c r="C24" s="123"/>
      <c r="D24" s="88"/>
      <c r="E24" s="88"/>
      <c r="F24" s="88"/>
      <c r="G24" s="88"/>
      <c r="H24" s="21"/>
      <c r="I24" s="21"/>
      <c r="J24" s="88"/>
      <c r="K24" s="88"/>
      <c r="L24" s="88"/>
    </row>
    <row r="25" spans="1:12" ht="76.5" x14ac:dyDescent="0.2">
      <c r="A25" s="123"/>
      <c r="B25" s="26" t="s">
        <v>14</v>
      </c>
      <c r="C25" s="26" t="s">
        <v>38</v>
      </c>
      <c r="D25" s="88">
        <v>1</v>
      </c>
      <c r="E25" s="88"/>
      <c r="F25" s="88" t="s">
        <v>35</v>
      </c>
      <c r="G25" s="88"/>
      <c r="H25" s="118" t="s">
        <v>35</v>
      </c>
      <c r="I25" s="120"/>
      <c r="J25" s="88" t="s">
        <v>35</v>
      </c>
      <c r="K25" s="88"/>
      <c r="L25" s="21">
        <v>1</v>
      </c>
    </row>
    <row r="26" spans="1:12" ht="15" customHeight="1" x14ac:dyDescent="0.2">
      <c r="A26" s="158" t="s">
        <v>78</v>
      </c>
      <c r="B26" s="159" t="s">
        <v>79</v>
      </c>
      <c r="C26" s="160"/>
      <c r="D26" s="86" t="s">
        <v>32</v>
      </c>
      <c r="E26" s="86"/>
      <c r="F26" s="86"/>
      <c r="G26" s="86"/>
      <c r="H26" s="86"/>
      <c r="I26" s="86"/>
      <c r="J26" s="86"/>
      <c r="K26" s="86"/>
      <c r="L26" s="86"/>
    </row>
    <row r="27" spans="1:12" ht="12.75" customHeight="1" x14ac:dyDescent="0.2">
      <c r="A27" s="158"/>
      <c r="B27" s="161"/>
      <c r="C27" s="162"/>
      <c r="D27" s="35" t="s">
        <v>33</v>
      </c>
      <c r="E27" s="158" t="s">
        <v>11</v>
      </c>
      <c r="F27" s="158"/>
      <c r="G27" s="35" t="s">
        <v>12</v>
      </c>
      <c r="H27" s="163" t="s">
        <v>12</v>
      </c>
      <c r="I27" s="164"/>
      <c r="J27" s="35" t="s">
        <v>13</v>
      </c>
      <c r="K27" s="158" t="s">
        <v>34</v>
      </c>
      <c r="L27" s="158"/>
    </row>
    <row r="28" spans="1:12" x14ac:dyDescent="0.2">
      <c r="A28" s="158"/>
      <c r="B28" s="165" t="s">
        <v>29</v>
      </c>
      <c r="C28" s="165"/>
      <c r="D28" s="36">
        <f>D29+D30+D31</f>
        <v>908163.27</v>
      </c>
      <c r="E28" s="140">
        <f>E29+E30+E31</f>
        <v>908163.27</v>
      </c>
      <c r="F28" s="140"/>
      <c r="G28" s="36">
        <f>SUM(G29,G31)</f>
        <v>0</v>
      </c>
      <c r="H28" s="141">
        <f>H29+H30+H31</f>
        <v>0</v>
      </c>
      <c r="I28" s="142"/>
      <c r="J28" s="36">
        <f>J29+J30+J31</f>
        <v>0</v>
      </c>
      <c r="K28" s="140">
        <f>K29+K30+K31</f>
        <v>0</v>
      </c>
      <c r="L28" s="140"/>
    </row>
    <row r="29" spans="1:12" x14ac:dyDescent="0.2">
      <c r="A29" s="158"/>
      <c r="B29" s="158" t="s">
        <v>58</v>
      </c>
      <c r="C29" s="158"/>
      <c r="D29" s="36">
        <f>E29+H29+J29+K29</f>
        <v>854400</v>
      </c>
      <c r="E29" s="143">
        <v>854400</v>
      </c>
      <c r="F29" s="143"/>
      <c r="G29" s="38">
        <v>0</v>
      </c>
      <c r="H29" s="144">
        <v>0</v>
      </c>
      <c r="I29" s="145"/>
      <c r="J29" s="37">
        <v>0</v>
      </c>
      <c r="K29" s="143">
        <v>0</v>
      </c>
      <c r="L29" s="143"/>
    </row>
    <row r="30" spans="1:12" x14ac:dyDescent="0.2">
      <c r="A30" s="158"/>
      <c r="B30" s="158" t="s">
        <v>80</v>
      </c>
      <c r="C30" s="158"/>
      <c r="D30" s="36">
        <f>E30+H30+J30+K30</f>
        <v>18163.27</v>
      </c>
      <c r="E30" s="143">
        <v>18163.27</v>
      </c>
      <c r="F30" s="143"/>
      <c r="G30" s="38">
        <v>0</v>
      </c>
      <c r="H30" s="144">
        <v>0</v>
      </c>
      <c r="I30" s="145"/>
      <c r="J30" s="37">
        <v>0</v>
      </c>
      <c r="K30" s="143">
        <v>0</v>
      </c>
      <c r="L30" s="143"/>
    </row>
    <row r="31" spans="1:12" ht="11.25" customHeight="1" x14ac:dyDescent="0.2">
      <c r="A31" s="158"/>
      <c r="B31" s="158" t="s">
        <v>31</v>
      </c>
      <c r="C31" s="158"/>
      <c r="D31" s="36">
        <f>E31+H31+J31+K31</f>
        <v>35600</v>
      </c>
      <c r="E31" s="143">
        <v>35600</v>
      </c>
      <c r="F31" s="143"/>
      <c r="G31" s="38">
        <v>0</v>
      </c>
      <c r="H31" s="144">
        <v>0</v>
      </c>
      <c r="I31" s="145"/>
      <c r="J31" s="37">
        <v>0</v>
      </c>
      <c r="K31" s="143">
        <v>0</v>
      </c>
      <c r="L31" s="143"/>
    </row>
    <row r="32" spans="1:12" ht="41.25" customHeight="1" x14ac:dyDescent="0.2">
      <c r="A32" s="40" t="s">
        <v>81</v>
      </c>
      <c r="B32" s="41"/>
      <c r="C32" s="41"/>
      <c r="D32" s="42"/>
      <c r="E32" s="43"/>
      <c r="F32" s="43"/>
      <c r="G32" s="43"/>
      <c r="H32" s="43"/>
      <c r="I32" s="43"/>
      <c r="J32" s="43"/>
      <c r="K32" s="43"/>
      <c r="L32" s="39"/>
    </row>
    <row r="33" spans="1:12" ht="11.25" customHeight="1" x14ac:dyDescent="0.2">
      <c r="A33" s="210" t="s">
        <v>82</v>
      </c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212"/>
    </row>
    <row r="34" spans="1:12" ht="11.25" customHeight="1" x14ac:dyDescent="0.2">
      <c r="A34" s="35" t="s">
        <v>67</v>
      </c>
      <c r="B34" s="158" t="s">
        <v>83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</row>
    <row r="35" spans="1:12" ht="27" customHeight="1" x14ac:dyDescent="0.2">
      <c r="A35" s="35" t="s">
        <v>69</v>
      </c>
      <c r="B35" s="158" t="s">
        <v>2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</row>
    <row r="36" spans="1:12" ht="12" customHeight="1" x14ac:dyDescent="0.2">
      <c r="A36" s="35" t="s">
        <v>70</v>
      </c>
      <c r="B36" s="158" t="s">
        <v>71</v>
      </c>
      <c r="C36" s="158"/>
      <c r="D36" s="158"/>
      <c r="E36" s="158"/>
      <c r="F36" s="158"/>
      <c r="G36" s="158"/>
      <c r="H36" s="158"/>
      <c r="I36" s="158"/>
      <c r="J36" s="158"/>
      <c r="K36" s="158"/>
      <c r="L36" s="158"/>
    </row>
    <row r="37" spans="1:12" ht="12.75" customHeight="1" x14ac:dyDescent="0.2">
      <c r="A37" s="44" t="s">
        <v>72</v>
      </c>
      <c r="B37" s="199" t="s">
        <v>84</v>
      </c>
      <c r="C37" s="199"/>
      <c r="D37" s="199"/>
      <c r="E37" s="199"/>
      <c r="F37" s="199"/>
      <c r="G37" s="199"/>
      <c r="H37" s="199"/>
      <c r="I37" s="199"/>
      <c r="J37" s="199"/>
      <c r="K37" s="199"/>
      <c r="L37" s="199"/>
    </row>
    <row r="38" spans="1:12" ht="24" customHeight="1" x14ac:dyDescent="0.2">
      <c r="A38" s="45" t="s">
        <v>73</v>
      </c>
      <c r="B38" s="158" t="s">
        <v>85</v>
      </c>
      <c r="C38" s="158"/>
      <c r="D38" s="158"/>
      <c r="E38" s="158"/>
      <c r="F38" s="158"/>
      <c r="G38" s="158"/>
      <c r="H38" s="158"/>
      <c r="I38" s="158"/>
      <c r="J38" s="158"/>
      <c r="K38" s="158"/>
      <c r="L38" s="158"/>
    </row>
    <row r="39" spans="1:12" ht="11.25" customHeight="1" x14ac:dyDescent="0.2">
      <c r="A39" s="200" t="s">
        <v>75</v>
      </c>
      <c r="B39" s="200" t="s">
        <v>76</v>
      </c>
      <c r="C39" s="200" t="s">
        <v>8</v>
      </c>
      <c r="D39" s="86" t="s">
        <v>9</v>
      </c>
      <c r="E39" s="86"/>
      <c r="F39" s="86"/>
      <c r="G39" s="86"/>
      <c r="H39" s="86"/>
      <c r="I39" s="86"/>
      <c r="J39" s="86"/>
      <c r="K39" s="86"/>
      <c r="L39" s="86"/>
    </row>
    <row r="40" spans="1:12" ht="11.25" customHeight="1" x14ac:dyDescent="0.2">
      <c r="A40" s="200"/>
      <c r="B40" s="200"/>
      <c r="C40" s="200"/>
      <c r="D40" s="86" t="s">
        <v>11</v>
      </c>
      <c r="E40" s="86"/>
      <c r="F40" s="86" t="s">
        <v>12</v>
      </c>
      <c r="G40" s="86"/>
      <c r="H40" s="86" t="s">
        <v>13</v>
      </c>
      <c r="I40" s="86"/>
      <c r="J40" s="86" t="s">
        <v>34</v>
      </c>
      <c r="K40" s="86"/>
      <c r="L40" s="86" t="s">
        <v>77</v>
      </c>
    </row>
    <row r="41" spans="1:12" ht="27.75" customHeight="1" x14ac:dyDescent="0.2">
      <c r="A41" s="200"/>
      <c r="B41" s="200"/>
      <c r="C41" s="200"/>
      <c r="D41" s="86"/>
      <c r="E41" s="86"/>
      <c r="F41" s="86"/>
      <c r="G41" s="86"/>
      <c r="H41" s="86"/>
      <c r="I41" s="86"/>
      <c r="J41" s="86"/>
      <c r="K41" s="86"/>
      <c r="L41" s="86"/>
    </row>
    <row r="42" spans="1:12" ht="77.25" customHeight="1" x14ac:dyDescent="0.2">
      <c r="A42" s="200"/>
      <c r="B42" s="45" t="s">
        <v>14</v>
      </c>
      <c r="C42" s="45" t="s">
        <v>38</v>
      </c>
      <c r="D42" s="86">
        <v>1</v>
      </c>
      <c r="E42" s="86"/>
      <c r="F42" s="86">
        <v>1</v>
      </c>
      <c r="G42" s="86"/>
      <c r="H42" s="213" t="s">
        <v>35</v>
      </c>
      <c r="I42" s="214"/>
      <c r="J42" s="86" t="s">
        <v>35</v>
      </c>
      <c r="K42" s="86"/>
      <c r="L42" s="25">
        <v>1</v>
      </c>
    </row>
    <row r="43" spans="1:12" ht="12.75" customHeight="1" x14ac:dyDescent="0.2">
      <c r="A43" s="158" t="s">
        <v>86</v>
      </c>
      <c r="B43" s="159" t="s">
        <v>79</v>
      </c>
      <c r="C43" s="160"/>
      <c r="D43" s="86" t="s">
        <v>32</v>
      </c>
      <c r="E43" s="86"/>
      <c r="F43" s="86"/>
      <c r="G43" s="86"/>
      <c r="H43" s="86"/>
      <c r="I43" s="86"/>
      <c r="J43" s="86"/>
      <c r="K43" s="86"/>
      <c r="L43" s="86"/>
    </row>
    <row r="44" spans="1:12" ht="12.75" customHeight="1" x14ac:dyDescent="0.2">
      <c r="A44" s="158"/>
      <c r="B44" s="161"/>
      <c r="C44" s="162"/>
      <c r="D44" s="35" t="s">
        <v>33</v>
      </c>
      <c r="E44" s="158" t="s">
        <v>11</v>
      </c>
      <c r="F44" s="158"/>
      <c r="G44" s="35" t="s">
        <v>12</v>
      </c>
      <c r="H44" s="163" t="s">
        <v>12</v>
      </c>
      <c r="I44" s="164"/>
      <c r="J44" s="35" t="s">
        <v>13</v>
      </c>
      <c r="K44" s="158" t="s">
        <v>34</v>
      </c>
      <c r="L44" s="158"/>
    </row>
    <row r="45" spans="1:12" x14ac:dyDescent="0.2">
      <c r="A45" s="158"/>
      <c r="B45" s="165" t="s">
        <v>29</v>
      </c>
      <c r="C45" s="165"/>
      <c r="D45" s="36">
        <f>D46+D47+D48</f>
        <v>2126763.25</v>
      </c>
      <c r="E45" s="140">
        <f>E46+E47+E48</f>
        <v>1061233.1499999999</v>
      </c>
      <c r="F45" s="140"/>
      <c r="G45" s="46">
        <f>SUM(G46:J48)</f>
        <v>1065530.1000000001</v>
      </c>
      <c r="H45" s="141">
        <f>H46+H47+H48</f>
        <v>1065530.1000000001</v>
      </c>
      <c r="I45" s="142"/>
      <c r="J45" s="46">
        <f>J46+J47+J48</f>
        <v>0</v>
      </c>
      <c r="K45" s="140">
        <f>K46+K47+K48</f>
        <v>0</v>
      </c>
      <c r="L45" s="140"/>
    </row>
    <row r="46" spans="1:12" x14ac:dyDescent="0.2">
      <c r="A46" s="158"/>
      <c r="B46" s="158" t="s">
        <v>80</v>
      </c>
      <c r="C46" s="158"/>
      <c r="D46" s="36">
        <f>E46+H46+J46+K46</f>
        <v>126763.25</v>
      </c>
      <c r="E46" s="143">
        <v>61233.15</v>
      </c>
      <c r="F46" s="143"/>
      <c r="G46" s="38">
        <v>0</v>
      </c>
      <c r="H46" s="144">
        <v>65530.1</v>
      </c>
      <c r="I46" s="145"/>
      <c r="J46" s="38">
        <v>0</v>
      </c>
      <c r="K46" s="143">
        <v>0</v>
      </c>
      <c r="L46" s="143"/>
    </row>
    <row r="47" spans="1:12" ht="16.5" customHeight="1" x14ac:dyDescent="0.2">
      <c r="A47" s="158"/>
      <c r="B47" s="158" t="s">
        <v>31</v>
      </c>
      <c r="C47" s="158"/>
      <c r="D47" s="36">
        <f>E47+H47+J47+K47</f>
        <v>2000000</v>
      </c>
      <c r="E47" s="143">
        <v>1000000</v>
      </c>
      <c r="F47" s="143"/>
      <c r="G47" s="38">
        <v>0</v>
      </c>
      <c r="H47" s="144">
        <v>1000000</v>
      </c>
      <c r="I47" s="145"/>
      <c r="J47" s="38">
        <v>0</v>
      </c>
      <c r="K47" s="143">
        <v>0</v>
      </c>
      <c r="L47" s="143"/>
    </row>
    <row r="48" spans="1:12" ht="17.25" customHeight="1" x14ac:dyDescent="0.2">
      <c r="A48" s="158"/>
      <c r="B48" s="158" t="s">
        <v>58</v>
      </c>
      <c r="C48" s="158"/>
      <c r="D48" s="36">
        <f>E48+H48+J48+K48</f>
        <v>0</v>
      </c>
      <c r="E48" s="143">
        <v>0</v>
      </c>
      <c r="F48" s="143"/>
      <c r="G48" s="38">
        <v>0</v>
      </c>
      <c r="H48" s="144">
        <v>0</v>
      </c>
      <c r="I48" s="145"/>
      <c r="J48" s="38">
        <v>0</v>
      </c>
      <c r="K48" s="143">
        <v>0</v>
      </c>
      <c r="L48" s="143"/>
    </row>
    <row r="49" spans="1:12" ht="17.25" customHeight="1" x14ac:dyDescent="0.2">
      <c r="A49" s="195" t="s">
        <v>87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7"/>
    </row>
    <row r="50" spans="1:12" ht="17.25" customHeight="1" x14ac:dyDescent="0.2">
      <c r="A50" s="35" t="s">
        <v>67</v>
      </c>
      <c r="B50" s="163" t="s">
        <v>88</v>
      </c>
      <c r="C50" s="198"/>
      <c r="D50" s="198"/>
      <c r="E50" s="198"/>
      <c r="F50" s="198"/>
      <c r="G50" s="198"/>
      <c r="H50" s="198"/>
      <c r="I50" s="198"/>
      <c r="J50" s="198"/>
      <c r="K50" s="198"/>
      <c r="L50" s="164"/>
    </row>
    <row r="51" spans="1:12" ht="25.5" customHeight="1" x14ac:dyDescent="0.2">
      <c r="A51" s="35" t="s">
        <v>69</v>
      </c>
      <c r="B51" s="158" t="s">
        <v>2</v>
      </c>
      <c r="C51" s="158"/>
      <c r="D51" s="158"/>
      <c r="E51" s="158"/>
      <c r="F51" s="158"/>
      <c r="G51" s="158"/>
      <c r="H51" s="158"/>
      <c r="I51" s="158"/>
      <c r="J51" s="158"/>
      <c r="K51" s="158"/>
      <c r="L51" s="158"/>
    </row>
    <row r="52" spans="1:12" ht="17.25" customHeight="1" x14ac:dyDescent="0.2">
      <c r="A52" s="35" t="s">
        <v>70</v>
      </c>
      <c r="B52" s="158" t="s">
        <v>71</v>
      </c>
      <c r="C52" s="158"/>
      <c r="D52" s="158"/>
      <c r="E52" s="158"/>
      <c r="F52" s="158"/>
      <c r="G52" s="158"/>
      <c r="H52" s="158"/>
      <c r="I52" s="158"/>
      <c r="J52" s="158"/>
      <c r="K52" s="158"/>
      <c r="L52" s="158"/>
    </row>
    <row r="53" spans="1:12" ht="17.25" customHeight="1" x14ac:dyDescent="0.2">
      <c r="A53" s="44" t="s">
        <v>72</v>
      </c>
      <c r="B53" s="199" t="s">
        <v>84</v>
      </c>
      <c r="C53" s="199"/>
      <c r="D53" s="199"/>
      <c r="E53" s="199"/>
      <c r="F53" s="199"/>
      <c r="G53" s="199"/>
      <c r="H53" s="199"/>
      <c r="I53" s="199"/>
      <c r="J53" s="199"/>
      <c r="K53" s="199"/>
      <c r="L53" s="199"/>
    </row>
    <row r="54" spans="1:12" ht="17.25" customHeight="1" x14ac:dyDescent="0.2">
      <c r="A54" s="45" t="s">
        <v>73</v>
      </c>
      <c r="B54" s="158" t="s">
        <v>85</v>
      </c>
      <c r="C54" s="158"/>
      <c r="D54" s="158"/>
      <c r="E54" s="158"/>
      <c r="F54" s="158"/>
      <c r="G54" s="158"/>
      <c r="H54" s="158"/>
      <c r="I54" s="158"/>
      <c r="J54" s="158"/>
      <c r="K54" s="158"/>
      <c r="L54" s="158"/>
    </row>
    <row r="55" spans="1:12" ht="17.25" customHeight="1" x14ac:dyDescent="0.2">
      <c r="A55" s="146" t="s">
        <v>75</v>
      </c>
      <c r="B55" s="200" t="s">
        <v>76</v>
      </c>
      <c r="C55" s="200" t="s">
        <v>8</v>
      </c>
      <c r="D55" s="86" t="s">
        <v>9</v>
      </c>
      <c r="E55" s="86"/>
      <c r="F55" s="86"/>
      <c r="G55" s="86"/>
      <c r="H55" s="86"/>
      <c r="I55" s="86"/>
      <c r="J55" s="86"/>
      <c r="K55" s="86"/>
      <c r="L55" s="86"/>
    </row>
    <row r="56" spans="1:12" ht="20.25" customHeight="1" x14ac:dyDescent="0.2">
      <c r="A56" s="147"/>
      <c r="B56" s="200"/>
      <c r="C56" s="200"/>
      <c r="D56" s="86" t="s">
        <v>11</v>
      </c>
      <c r="E56" s="86"/>
      <c r="F56" s="86" t="s">
        <v>12</v>
      </c>
      <c r="G56" s="86"/>
      <c r="H56" s="86" t="s">
        <v>13</v>
      </c>
      <c r="I56" s="86"/>
      <c r="J56" s="86" t="s">
        <v>34</v>
      </c>
      <c r="K56" s="86"/>
      <c r="L56" s="86" t="s">
        <v>77</v>
      </c>
    </row>
    <row r="57" spans="1:12" ht="28.5" customHeight="1" x14ac:dyDescent="0.2">
      <c r="A57" s="147"/>
      <c r="B57" s="200"/>
      <c r="C57" s="200"/>
      <c r="D57" s="86"/>
      <c r="E57" s="86"/>
      <c r="F57" s="86"/>
      <c r="G57" s="86"/>
      <c r="H57" s="86"/>
      <c r="I57" s="86"/>
      <c r="J57" s="86"/>
      <c r="K57" s="86"/>
      <c r="L57" s="86"/>
    </row>
    <row r="58" spans="1:12" ht="75" customHeight="1" x14ac:dyDescent="0.2">
      <c r="A58" s="147"/>
      <c r="B58" s="146" t="s">
        <v>14</v>
      </c>
      <c r="C58" s="146" t="s">
        <v>38</v>
      </c>
      <c r="D58" s="149" t="s">
        <v>35</v>
      </c>
      <c r="E58" s="150"/>
      <c r="F58" s="149">
        <v>1</v>
      </c>
      <c r="G58" s="150"/>
      <c r="H58" s="149" t="s">
        <v>35</v>
      </c>
      <c r="I58" s="150"/>
      <c r="J58" s="149" t="s">
        <v>35</v>
      </c>
      <c r="K58" s="150"/>
      <c r="L58" s="155">
        <v>1</v>
      </c>
    </row>
    <row r="59" spans="1:12" ht="24" hidden="1" customHeight="1" x14ac:dyDescent="0.2">
      <c r="A59" s="147"/>
      <c r="B59" s="147"/>
      <c r="C59" s="147"/>
      <c r="D59" s="151"/>
      <c r="E59" s="152"/>
      <c r="F59" s="151"/>
      <c r="G59" s="152"/>
      <c r="H59" s="151"/>
      <c r="I59" s="152"/>
      <c r="J59" s="151"/>
      <c r="K59" s="152"/>
      <c r="L59" s="156"/>
    </row>
    <row r="60" spans="1:12" ht="2.25" customHeight="1" x14ac:dyDescent="0.2">
      <c r="A60" s="148"/>
      <c r="B60" s="148"/>
      <c r="C60" s="148"/>
      <c r="D60" s="153"/>
      <c r="E60" s="154"/>
      <c r="F60" s="153"/>
      <c r="G60" s="154"/>
      <c r="H60" s="153"/>
      <c r="I60" s="154"/>
      <c r="J60" s="153"/>
      <c r="K60" s="154"/>
      <c r="L60" s="157"/>
    </row>
    <row r="61" spans="1:12" ht="14.25" customHeight="1" x14ac:dyDescent="0.2">
      <c r="A61" s="158" t="s">
        <v>89</v>
      </c>
      <c r="B61" s="159" t="s">
        <v>79</v>
      </c>
      <c r="C61" s="160"/>
      <c r="D61" s="86" t="s">
        <v>32</v>
      </c>
      <c r="E61" s="86"/>
      <c r="F61" s="86"/>
      <c r="G61" s="86"/>
      <c r="H61" s="86"/>
      <c r="I61" s="86"/>
      <c r="J61" s="86"/>
      <c r="K61" s="86"/>
      <c r="L61" s="86"/>
    </row>
    <row r="62" spans="1:12" ht="19.5" customHeight="1" x14ac:dyDescent="0.2">
      <c r="A62" s="158"/>
      <c r="B62" s="161"/>
      <c r="C62" s="162"/>
      <c r="D62" s="35" t="s">
        <v>33</v>
      </c>
      <c r="E62" s="158" t="s">
        <v>11</v>
      </c>
      <c r="F62" s="158"/>
      <c r="G62" s="35" t="s">
        <v>12</v>
      </c>
      <c r="H62" s="163" t="s">
        <v>12</v>
      </c>
      <c r="I62" s="164"/>
      <c r="J62" s="35" t="s">
        <v>13</v>
      </c>
      <c r="K62" s="158" t="s">
        <v>34</v>
      </c>
      <c r="L62" s="158"/>
    </row>
    <row r="63" spans="1:12" x14ac:dyDescent="0.2">
      <c r="A63" s="158"/>
      <c r="B63" s="165" t="s">
        <v>29</v>
      </c>
      <c r="C63" s="165"/>
      <c r="D63" s="36">
        <f>D64+D65+D66</f>
        <v>765306.12</v>
      </c>
      <c r="E63" s="140">
        <f>E64+E65+E66</f>
        <v>0</v>
      </c>
      <c r="F63" s="140"/>
      <c r="G63" s="46">
        <f>SUM(G64:J66)</f>
        <v>765306.12</v>
      </c>
      <c r="H63" s="141">
        <f>H64+H65+H66</f>
        <v>765306.12</v>
      </c>
      <c r="I63" s="142"/>
      <c r="J63" s="46">
        <f>J64+J65+J66</f>
        <v>0</v>
      </c>
      <c r="K63" s="140">
        <f>K64+K65+K66</f>
        <v>0</v>
      </c>
      <c r="L63" s="140"/>
    </row>
    <row r="64" spans="1:12" ht="15" customHeight="1" x14ac:dyDescent="0.2">
      <c r="A64" s="158"/>
      <c r="B64" s="158" t="s">
        <v>80</v>
      </c>
      <c r="C64" s="158"/>
      <c r="D64" s="36">
        <f>E64+H64+J64+K64</f>
        <v>15306.12</v>
      </c>
      <c r="E64" s="143">
        <v>0</v>
      </c>
      <c r="F64" s="143"/>
      <c r="G64" s="38">
        <v>0</v>
      </c>
      <c r="H64" s="144">
        <v>15306.12</v>
      </c>
      <c r="I64" s="145"/>
      <c r="J64" s="38">
        <v>0</v>
      </c>
      <c r="K64" s="143">
        <v>0</v>
      </c>
      <c r="L64" s="143"/>
    </row>
    <row r="65" spans="1:12" x14ac:dyDescent="0.2">
      <c r="A65" s="158"/>
      <c r="B65" s="158" t="s">
        <v>31</v>
      </c>
      <c r="C65" s="158"/>
      <c r="D65" s="36">
        <f>E65+H65+J65+K65</f>
        <v>30000</v>
      </c>
      <c r="E65" s="143">
        <v>0</v>
      </c>
      <c r="F65" s="143"/>
      <c r="G65" s="38">
        <v>0</v>
      </c>
      <c r="H65" s="144">
        <v>30000</v>
      </c>
      <c r="I65" s="145"/>
      <c r="J65" s="38">
        <v>0</v>
      </c>
      <c r="K65" s="143">
        <v>0</v>
      </c>
      <c r="L65" s="143"/>
    </row>
    <row r="66" spans="1:12" x14ac:dyDescent="0.2">
      <c r="A66" s="158"/>
      <c r="B66" s="158" t="s">
        <v>58</v>
      </c>
      <c r="C66" s="158"/>
      <c r="D66" s="36">
        <f>E66+H66+J66+K66</f>
        <v>720000</v>
      </c>
      <c r="E66" s="143">
        <v>0</v>
      </c>
      <c r="F66" s="143"/>
      <c r="G66" s="38">
        <v>0</v>
      </c>
      <c r="H66" s="144">
        <v>720000</v>
      </c>
      <c r="I66" s="145"/>
      <c r="J66" s="38">
        <v>0</v>
      </c>
      <c r="K66" s="143">
        <v>0</v>
      </c>
      <c r="L66" s="143"/>
    </row>
    <row r="67" spans="1:12" x14ac:dyDescent="0.2">
      <c r="A67" s="130" t="s">
        <v>90</v>
      </c>
      <c r="B67" s="131" t="s">
        <v>79</v>
      </c>
      <c r="C67" s="132"/>
      <c r="D67" s="135" t="s">
        <v>32</v>
      </c>
      <c r="E67" s="135"/>
      <c r="F67" s="135"/>
      <c r="G67" s="135"/>
      <c r="H67" s="135"/>
      <c r="I67" s="135"/>
      <c r="J67" s="135"/>
      <c r="K67" s="135"/>
      <c r="L67" s="135"/>
    </row>
    <row r="68" spans="1:12" ht="15" customHeight="1" x14ac:dyDescent="0.2">
      <c r="A68" s="130"/>
      <c r="B68" s="133"/>
      <c r="C68" s="134"/>
      <c r="D68" s="47" t="s">
        <v>33</v>
      </c>
      <c r="E68" s="136" t="s">
        <v>11</v>
      </c>
      <c r="F68" s="136"/>
      <c r="G68" s="34" t="s">
        <v>12</v>
      </c>
      <c r="H68" s="137" t="s">
        <v>12</v>
      </c>
      <c r="I68" s="138"/>
      <c r="J68" s="34" t="s">
        <v>13</v>
      </c>
      <c r="K68" s="139" t="s">
        <v>34</v>
      </c>
      <c r="L68" s="139"/>
    </row>
    <row r="69" spans="1:12" x14ac:dyDescent="0.2">
      <c r="A69" s="130"/>
      <c r="B69" s="130" t="s">
        <v>29</v>
      </c>
      <c r="C69" s="130"/>
      <c r="D69" s="36">
        <f>D70+D71+D72</f>
        <v>3800232.64</v>
      </c>
      <c r="E69" s="140">
        <f>E70+E71+E72</f>
        <v>1969396.42</v>
      </c>
      <c r="F69" s="140"/>
      <c r="G69" s="46">
        <f>SUM(G70:J72)</f>
        <v>1830836.22</v>
      </c>
      <c r="H69" s="141">
        <f>H70+H71+H72</f>
        <v>1830836.22</v>
      </c>
      <c r="I69" s="142"/>
      <c r="J69" s="46">
        <f>J70+J71+J72</f>
        <v>0</v>
      </c>
      <c r="K69" s="140">
        <f>K70+K71+K72</f>
        <v>0</v>
      </c>
      <c r="L69" s="140"/>
    </row>
    <row r="70" spans="1:12" x14ac:dyDescent="0.2">
      <c r="A70" s="130"/>
      <c r="B70" s="139" t="s">
        <v>80</v>
      </c>
      <c r="C70" s="139"/>
      <c r="D70" s="36">
        <f>E70+H70+J70+K70</f>
        <v>160232.64000000001</v>
      </c>
      <c r="E70" s="143">
        <f>E30+E46+E64</f>
        <v>79396.42</v>
      </c>
      <c r="F70" s="143"/>
      <c r="G70" s="38">
        <v>0</v>
      </c>
      <c r="H70" s="144">
        <f>H30+H46+H64</f>
        <v>80836.22</v>
      </c>
      <c r="I70" s="145"/>
      <c r="J70" s="38">
        <v>0</v>
      </c>
      <c r="K70" s="143">
        <v>0</v>
      </c>
      <c r="L70" s="143"/>
    </row>
    <row r="71" spans="1:12" x14ac:dyDescent="0.2">
      <c r="A71" s="130"/>
      <c r="B71" s="139" t="s">
        <v>31</v>
      </c>
      <c r="C71" s="139"/>
      <c r="D71" s="36">
        <f>E71+H71+J71+K71</f>
        <v>2065600</v>
      </c>
      <c r="E71" s="143">
        <f>E31+E47+E65</f>
        <v>1035600</v>
      </c>
      <c r="F71" s="143"/>
      <c r="G71" s="38">
        <v>0</v>
      </c>
      <c r="H71" s="144">
        <f>H31+H47+H65</f>
        <v>1030000</v>
      </c>
      <c r="I71" s="145"/>
      <c r="J71" s="38">
        <v>0</v>
      </c>
      <c r="K71" s="143">
        <v>0</v>
      </c>
      <c r="L71" s="143"/>
    </row>
    <row r="72" spans="1:12" x14ac:dyDescent="0.2">
      <c r="A72" s="130"/>
      <c r="B72" s="139" t="s">
        <v>58</v>
      </c>
      <c r="C72" s="139"/>
      <c r="D72" s="36">
        <f>E72+H72+J72+K72</f>
        <v>1574400</v>
      </c>
      <c r="E72" s="143">
        <f>E29+E48+E66</f>
        <v>854400</v>
      </c>
      <c r="F72" s="143"/>
      <c r="G72" s="38">
        <v>0</v>
      </c>
      <c r="H72" s="144">
        <f>H29+H48+H66</f>
        <v>720000</v>
      </c>
      <c r="I72" s="145"/>
      <c r="J72" s="38">
        <v>0</v>
      </c>
      <c r="K72" s="143">
        <v>0</v>
      </c>
      <c r="L72" s="143"/>
    </row>
    <row r="75" spans="1:12" ht="21" customHeight="1" x14ac:dyDescent="0.2"/>
    <row r="76" spans="1:12" x14ac:dyDescent="0.2">
      <c r="B76" s="217" t="s">
        <v>91</v>
      </c>
      <c r="C76" s="218"/>
      <c r="D76" s="218"/>
      <c r="E76" s="218"/>
      <c r="F76" s="218"/>
      <c r="G76" s="218"/>
      <c r="H76" s="218"/>
      <c r="I76" s="218"/>
      <c r="J76" s="218"/>
    </row>
    <row r="77" spans="1:12" x14ac:dyDescent="0.2">
      <c r="B77" s="218"/>
      <c r="C77" s="218"/>
      <c r="D77" s="218"/>
      <c r="E77" s="218"/>
      <c r="F77" s="218"/>
      <c r="G77" s="218"/>
      <c r="H77" s="218"/>
      <c r="I77" s="218"/>
      <c r="J77" s="218"/>
    </row>
    <row r="78" spans="1:12" x14ac:dyDescent="0.2">
      <c r="B78" s="218"/>
      <c r="C78" s="218"/>
      <c r="D78" s="218"/>
      <c r="E78" s="218"/>
      <c r="F78" s="218"/>
      <c r="G78" s="218"/>
      <c r="H78" s="218"/>
      <c r="I78" s="218"/>
      <c r="J78" s="218"/>
    </row>
    <row r="80" spans="1:12" x14ac:dyDescent="0.2">
      <c r="A80" s="220" t="s">
        <v>92</v>
      </c>
      <c r="B80" s="221"/>
      <c r="C80" s="221"/>
      <c r="D80" s="221"/>
      <c r="E80" s="221"/>
      <c r="F80" s="221"/>
      <c r="G80" s="221"/>
      <c r="H80" s="221"/>
      <c r="I80" s="221"/>
      <c r="J80" s="221"/>
      <c r="K80" s="221"/>
      <c r="L80" s="221"/>
    </row>
    <row r="81" spans="1:12" x14ac:dyDescent="0.2">
      <c r="A81" s="221"/>
      <c r="B81" s="221"/>
      <c r="C81" s="221"/>
      <c r="D81" s="221"/>
      <c r="E81" s="221"/>
      <c r="F81" s="221"/>
      <c r="G81" s="221"/>
      <c r="H81" s="221"/>
      <c r="I81" s="221"/>
      <c r="J81" s="221"/>
      <c r="K81" s="221"/>
      <c r="L81" s="221"/>
    </row>
    <row r="82" spans="1:12" x14ac:dyDescent="0.2">
      <c r="A82" s="28" t="s">
        <v>93</v>
      </c>
      <c r="B82" s="105" t="s">
        <v>94</v>
      </c>
      <c r="C82" s="105"/>
      <c r="D82" s="105"/>
      <c r="E82" s="105"/>
      <c r="F82" s="105"/>
      <c r="G82" s="105"/>
      <c r="H82" s="105"/>
      <c r="I82" s="105"/>
      <c r="J82" s="105"/>
      <c r="K82" s="105"/>
      <c r="L82" s="105"/>
    </row>
    <row r="83" spans="1:12" ht="25.5" x14ac:dyDescent="0.2">
      <c r="A83" s="26" t="s">
        <v>95</v>
      </c>
      <c r="B83" s="201" t="s">
        <v>2</v>
      </c>
      <c r="C83" s="201"/>
      <c r="D83" s="201"/>
      <c r="E83" s="201"/>
      <c r="F83" s="201"/>
      <c r="G83" s="201"/>
      <c r="H83" s="201"/>
      <c r="I83" s="201"/>
      <c r="J83" s="201"/>
      <c r="K83" s="201"/>
      <c r="L83" s="201"/>
    </row>
    <row r="84" spans="1:12" x14ac:dyDescent="0.2">
      <c r="A84" s="28" t="s">
        <v>96</v>
      </c>
      <c r="B84" s="105" t="s">
        <v>97</v>
      </c>
      <c r="C84" s="105"/>
      <c r="D84" s="105"/>
      <c r="E84" s="105"/>
      <c r="F84" s="105"/>
      <c r="G84" s="105"/>
      <c r="H84" s="105"/>
      <c r="I84" s="105"/>
      <c r="J84" s="105"/>
      <c r="K84" s="105"/>
      <c r="L84" s="105"/>
    </row>
    <row r="85" spans="1:12" x14ac:dyDescent="0.2">
      <c r="A85" s="28" t="s">
        <v>98</v>
      </c>
      <c r="B85" s="105" t="s">
        <v>99</v>
      </c>
      <c r="C85" s="105"/>
      <c r="D85" s="105"/>
      <c r="E85" s="105"/>
      <c r="F85" s="105"/>
      <c r="G85" s="105"/>
      <c r="H85" s="105"/>
      <c r="I85" s="105"/>
      <c r="J85" s="105"/>
      <c r="K85" s="105"/>
      <c r="L85" s="105"/>
    </row>
    <row r="86" spans="1:12" x14ac:dyDescent="0.2">
      <c r="A86" s="28" t="s">
        <v>100</v>
      </c>
      <c r="B86" s="105" t="s">
        <v>101</v>
      </c>
      <c r="C86" s="105"/>
      <c r="D86" s="105"/>
      <c r="E86" s="105"/>
      <c r="F86" s="105"/>
      <c r="G86" s="105"/>
      <c r="H86" s="105"/>
      <c r="I86" s="105"/>
      <c r="J86" s="105"/>
      <c r="K86" s="105"/>
      <c r="L86" s="105"/>
    </row>
    <row r="87" spans="1:12" x14ac:dyDescent="0.2">
      <c r="A87" s="201" t="s">
        <v>102</v>
      </c>
      <c r="B87" s="123" t="s">
        <v>7</v>
      </c>
      <c r="C87" s="123" t="s">
        <v>8</v>
      </c>
      <c r="D87" s="109" t="s">
        <v>9</v>
      </c>
      <c r="E87" s="109"/>
      <c r="F87" s="109"/>
      <c r="G87" s="109"/>
      <c r="H87" s="109"/>
      <c r="I87" s="109"/>
      <c r="J87" s="109"/>
      <c r="K87" s="109"/>
      <c r="L87" s="109"/>
    </row>
    <row r="88" spans="1:12" ht="53.25" customHeight="1" x14ac:dyDescent="0.2">
      <c r="A88" s="201"/>
      <c r="B88" s="201"/>
      <c r="C88" s="123"/>
      <c r="D88" s="3" t="s">
        <v>11</v>
      </c>
      <c r="E88" s="3"/>
      <c r="F88" s="31" t="s">
        <v>12</v>
      </c>
      <c r="G88" s="31"/>
      <c r="H88" s="170" t="s">
        <v>13</v>
      </c>
      <c r="I88" s="171"/>
      <c r="J88" s="31" t="s">
        <v>34</v>
      </c>
      <c r="K88" s="28"/>
      <c r="L88" s="27" t="s">
        <v>10</v>
      </c>
    </row>
    <row r="89" spans="1:12" ht="24" customHeight="1" x14ac:dyDescent="0.2">
      <c r="A89" s="201"/>
      <c r="B89" s="48" t="s">
        <v>14</v>
      </c>
      <c r="C89" s="27" t="s">
        <v>39</v>
      </c>
      <c r="D89" s="168">
        <v>1</v>
      </c>
      <c r="E89" s="169"/>
      <c r="F89" s="24">
        <v>1</v>
      </c>
      <c r="G89" s="24"/>
      <c r="H89" s="168" t="s">
        <v>35</v>
      </c>
      <c r="I89" s="169"/>
      <c r="J89" s="24" t="s">
        <v>35</v>
      </c>
      <c r="K89" s="24"/>
      <c r="L89" s="24">
        <v>1</v>
      </c>
    </row>
    <row r="90" spans="1:12" ht="36" customHeight="1" x14ac:dyDescent="0.2">
      <c r="A90" s="201"/>
      <c r="B90" s="48" t="s">
        <v>15</v>
      </c>
      <c r="C90" s="27" t="s">
        <v>103</v>
      </c>
      <c r="D90" s="168">
        <v>1</v>
      </c>
      <c r="E90" s="169"/>
      <c r="F90" s="24">
        <v>1</v>
      </c>
      <c r="G90" s="24"/>
      <c r="H90" s="168" t="s">
        <v>35</v>
      </c>
      <c r="I90" s="169"/>
      <c r="J90" s="24" t="s">
        <v>35</v>
      </c>
      <c r="K90" s="24"/>
      <c r="L90" s="24">
        <v>1</v>
      </c>
    </row>
    <row r="91" spans="1:12" ht="24" customHeight="1" x14ac:dyDescent="0.2">
      <c r="A91" s="201"/>
      <c r="B91" s="48" t="s">
        <v>16</v>
      </c>
      <c r="C91" s="27" t="s">
        <v>104</v>
      </c>
      <c r="D91" s="168">
        <v>1</v>
      </c>
      <c r="E91" s="169"/>
      <c r="F91" s="24">
        <v>1</v>
      </c>
      <c r="G91" s="24"/>
      <c r="H91" s="168" t="s">
        <v>35</v>
      </c>
      <c r="I91" s="169"/>
      <c r="J91" s="24" t="s">
        <v>35</v>
      </c>
      <c r="K91" s="24"/>
      <c r="L91" s="24">
        <v>1</v>
      </c>
    </row>
    <row r="92" spans="1:12" ht="36.75" customHeight="1" x14ac:dyDescent="0.2">
      <c r="A92" s="201"/>
      <c r="B92" s="48" t="s">
        <v>17</v>
      </c>
      <c r="C92" s="27" t="s">
        <v>42</v>
      </c>
      <c r="D92" s="168">
        <v>1</v>
      </c>
      <c r="E92" s="169"/>
      <c r="F92" s="24">
        <v>1</v>
      </c>
      <c r="G92" s="24"/>
      <c r="H92" s="168" t="s">
        <v>35</v>
      </c>
      <c r="I92" s="169"/>
      <c r="J92" s="24" t="s">
        <v>35</v>
      </c>
      <c r="K92" s="24"/>
      <c r="L92" s="24">
        <v>1</v>
      </c>
    </row>
    <row r="93" spans="1:12" ht="24" customHeight="1" x14ac:dyDescent="0.2">
      <c r="A93" s="201"/>
      <c r="B93" s="48" t="s">
        <v>18</v>
      </c>
      <c r="C93" s="27" t="s">
        <v>43</v>
      </c>
      <c r="D93" s="168">
        <v>1</v>
      </c>
      <c r="E93" s="169"/>
      <c r="F93" s="24">
        <v>1</v>
      </c>
      <c r="G93" s="24"/>
      <c r="H93" s="168" t="s">
        <v>35</v>
      </c>
      <c r="I93" s="169"/>
      <c r="J93" s="24" t="s">
        <v>35</v>
      </c>
      <c r="K93" s="24"/>
      <c r="L93" s="24">
        <v>1</v>
      </c>
    </row>
    <row r="94" spans="1:12" ht="24.75" customHeight="1" x14ac:dyDescent="0.2">
      <c r="A94" s="201"/>
      <c r="B94" s="48" t="s">
        <v>19</v>
      </c>
      <c r="C94" s="27" t="s">
        <v>105</v>
      </c>
      <c r="D94" s="168">
        <v>1</v>
      </c>
      <c r="E94" s="169"/>
      <c r="F94" s="24">
        <v>1</v>
      </c>
      <c r="G94" s="24"/>
      <c r="H94" s="168" t="s">
        <v>35</v>
      </c>
      <c r="I94" s="169"/>
      <c r="J94" s="24" t="s">
        <v>35</v>
      </c>
      <c r="K94" s="24"/>
      <c r="L94" s="24">
        <v>1</v>
      </c>
    </row>
    <row r="95" spans="1:12" ht="36.75" customHeight="1" x14ac:dyDescent="0.2">
      <c r="A95" s="201"/>
      <c r="B95" s="48" t="s">
        <v>20</v>
      </c>
      <c r="C95" s="27" t="s">
        <v>106</v>
      </c>
      <c r="D95" s="168" t="s">
        <v>35</v>
      </c>
      <c r="E95" s="169"/>
      <c r="F95" s="24">
        <v>1</v>
      </c>
      <c r="G95" s="24"/>
      <c r="H95" s="49"/>
      <c r="I95" s="50" t="s">
        <v>35</v>
      </c>
      <c r="J95" s="24" t="s">
        <v>35</v>
      </c>
      <c r="K95" s="24"/>
      <c r="L95" s="24">
        <v>1</v>
      </c>
    </row>
    <row r="96" spans="1:12" ht="27" customHeight="1" x14ac:dyDescent="0.2">
      <c r="A96" s="201"/>
      <c r="B96" s="48" t="s">
        <v>20</v>
      </c>
      <c r="C96" s="27" t="s">
        <v>107</v>
      </c>
      <c r="D96" s="168">
        <v>1</v>
      </c>
      <c r="E96" s="169"/>
      <c r="F96" s="24">
        <v>1</v>
      </c>
      <c r="G96" s="24"/>
      <c r="H96" s="168" t="s">
        <v>35</v>
      </c>
      <c r="I96" s="169"/>
      <c r="J96" s="24" t="s">
        <v>35</v>
      </c>
      <c r="K96" s="24"/>
      <c r="L96" s="24">
        <v>1</v>
      </c>
    </row>
    <row r="97" spans="1:12" ht="25.5" customHeight="1" x14ac:dyDescent="0.2">
      <c r="A97" s="201"/>
      <c r="B97" s="48" t="s">
        <v>21</v>
      </c>
      <c r="C97" s="27" t="s">
        <v>46</v>
      </c>
      <c r="D97" s="168" t="s">
        <v>35</v>
      </c>
      <c r="E97" s="169"/>
      <c r="F97" s="24">
        <v>1</v>
      </c>
      <c r="G97" s="24"/>
      <c r="H97" s="168" t="s">
        <v>35</v>
      </c>
      <c r="I97" s="169"/>
      <c r="J97" s="24" t="s">
        <v>35</v>
      </c>
      <c r="K97" s="24"/>
      <c r="L97" s="24">
        <v>1</v>
      </c>
    </row>
    <row r="98" spans="1:12" ht="24" customHeight="1" x14ac:dyDescent="0.2">
      <c r="A98" s="201"/>
      <c r="B98" s="48" t="s">
        <v>22</v>
      </c>
      <c r="C98" s="27" t="s">
        <v>108</v>
      </c>
      <c r="D98" s="168">
        <v>1</v>
      </c>
      <c r="E98" s="169"/>
      <c r="F98" s="24">
        <v>1</v>
      </c>
      <c r="G98" s="24"/>
      <c r="H98" s="168" t="s">
        <v>35</v>
      </c>
      <c r="I98" s="169"/>
      <c r="J98" s="24" t="s">
        <v>35</v>
      </c>
      <c r="K98" s="24"/>
      <c r="L98" s="24">
        <v>1</v>
      </c>
    </row>
    <row r="99" spans="1:12" ht="36.75" customHeight="1" x14ac:dyDescent="0.2">
      <c r="A99" s="201"/>
      <c r="B99" s="48" t="s">
        <v>23</v>
      </c>
      <c r="C99" s="27" t="s">
        <v>49</v>
      </c>
      <c r="D99" s="168">
        <v>14</v>
      </c>
      <c r="E99" s="169"/>
      <c r="F99" s="24">
        <v>18</v>
      </c>
      <c r="G99" s="24"/>
      <c r="H99" s="168">
        <v>20</v>
      </c>
      <c r="I99" s="169"/>
      <c r="J99" s="24">
        <v>22</v>
      </c>
      <c r="K99" s="24"/>
      <c r="L99" s="24">
        <v>22</v>
      </c>
    </row>
    <row r="100" spans="1:12" x14ac:dyDescent="0.2">
      <c r="A100" s="200" t="s">
        <v>109</v>
      </c>
      <c r="B100" s="180" t="s">
        <v>110</v>
      </c>
      <c r="C100" s="180"/>
      <c r="D100" s="166" t="s">
        <v>32</v>
      </c>
      <c r="E100" s="166"/>
      <c r="F100" s="166"/>
      <c r="G100" s="166"/>
      <c r="H100" s="166"/>
      <c r="I100" s="166"/>
      <c r="J100" s="166"/>
      <c r="K100" s="166"/>
      <c r="L100" s="166"/>
    </row>
    <row r="101" spans="1:12" x14ac:dyDescent="0.2">
      <c r="A101" s="200"/>
      <c r="B101" s="180"/>
      <c r="C101" s="180"/>
      <c r="D101" s="167" t="s">
        <v>111</v>
      </c>
      <c r="E101" s="167"/>
      <c r="F101" s="52" t="s">
        <v>11</v>
      </c>
      <c r="G101" s="52"/>
      <c r="H101" s="172" t="s">
        <v>12</v>
      </c>
      <c r="I101" s="173"/>
      <c r="J101" s="52" t="s">
        <v>13</v>
      </c>
      <c r="K101" s="52"/>
      <c r="L101" s="52" t="s">
        <v>34</v>
      </c>
    </row>
    <row r="102" spans="1:12" ht="13.5" customHeight="1" x14ac:dyDescent="0.2">
      <c r="A102" s="200"/>
      <c r="B102" s="181" t="s">
        <v>29</v>
      </c>
      <c r="C102" s="181"/>
      <c r="D102" s="203">
        <f>D103</f>
        <v>1345107.3399999999</v>
      </c>
      <c r="E102" s="203"/>
      <c r="F102" s="53">
        <f>SUM(F103:F103)</f>
        <v>222800</v>
      </c>
      <c r="G102" s="53"/>
      <c r="H102" s="174">
        <f>H103</f>
        <v>825307.34</v>
      </c>
      <c r="I102" s="175"/>
      <c r="J102" s="53">
        <f>J103</f>
        <v>145600</v>
      </c>
      <c r="K102" s="53"/>
      <c r="L102" s="53">
        <f>L103</f>
        <v>151400</v>
      </c>
    </row>
    <row r="103" spans="1:12" ht="44.25" customHeight="1" x14ac:dyDescent="0.2">
      <c r="A103" s="200"/>
      <c r="B103" s="179" t="s">
        <v>112</v>
      </c>
      <c r="C103" s="178"/>
      <c r="D103" s="203">
        <f>F103+H103+J103+L103</f>
        <v>1345107.3399999999</v>
      </c>
      <c r="E103" s="203"/>
      <c r="F103" s="54">
        <v>222800</v>
      </c>
      <c r="G103" s="54"/>
      <c r="H103" s="176">
        <v>825307.34</v>
      </c>
      <c r="I103" s="177"/>
      <c r="J103" s="54">
        <v>145600</v>
      </c>
      <c r="K103" s="54"/>
      <c r="L103" s="54">
        <v>151400</v>
      </c>
    </row>
    <row r="104" spans="1:12" x14ac:dyDescent="0.2">
      <c r="A104" s="182" t="s">
        <v>113</v>
      </c>
      <c r="B104" s="183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</row>
    <row r="105" spans="1:12" ht="13.5" customHeight="1" x14ac:dyDescent="0.2">
      <c r="A105" s="183"/>
      <c r="B105" s="183"/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</row>
    <row r="106" spans="1:12" x14ac:dyDescent="0.2">
      <c r="A106" s="55" t="s">
        <v>93</v>
      </c>
      <c r="B106" s="178" t="s">
        <v>94</v>
      </c>
      <c r="C106" s="178"/>
      <c r="D106" s="178"/>
      <c r="E106" s="178"/>
      <c r="F106" s="178"/>
      <c r="G106" s="178"/>
      <c r="H106" s="178"/>
      <c r="I106" s="178"/>
      <c r="J106" s="178"/>
      <c r="K106" s="178"/>
      <c r="L106" s="178"/>
    </row>
    <row r="107" spans="1:12" ht="25.5" x14ac:dyDescent="0.2">
      <c r="A107" s="56" t="s">
        <v>114</v>
      </c>
      <c r="B107" s="178" t="s">
        <v>115</v>
      </c>
      <c r="C107" s="178"/>
      <c r="D107" s="178"/>
      <c r="E107" s="178"/>
      <c r="F107" s="178"/>
      <c r="G107" s="178"/>
      <c r="H107" s="178"/>
      <c r="I107" s="178"/>
      <c r="J107" s="178"/>
      <c r="K107" s="178"/>
      <c r="L107" s="178"/>
    </row>
    <row r="108" spans="1:12" x14ac:dyDescent="0.2">
      <c r="A108" s="55" t="s">
        <v>96</v>
      </c>
      <c r="B108" s="178" t="s">
        <v>97</v>
      </c>
      <c r="C108" s="178"/>
      <c r="D108" s="178"/>
      <c r="E108" s="178"/>
      <c r="F108" s="178"/>
      <c r="G108" s="178"/>
      <c r="H108" s="178"/>
      <c r="I108" s="178"/>
      <c r="J108" s="178"/>
      <c r="K108" s="178"/>
      <c r="L108" s="178"/>
    </row>
    <row r="109" spans="1:12" x14ac:dyDescent="0.2">
      <c r="A109" s="57" t="s">
        <v>98</v>
      </c>
      <c r="B109" s="178" t="s">
        <v>99</v>
      </c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</row>
    <row r="110" spans="1:12" x14ac:dyDescent="0.2">
      <c r="A110" s="57" t="s">
        <v>73</v>
      </c>
      <c r="B110" s="178" t="s">
        <v>116</v>
      </c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</row>
    <row r="111" spans="1:12" ht="12.75" customHeight="1" x14ac:dyDescent="0.2">
      <c r="A111" s="178" t="s">
        <v>102</v>
      </c>
      <c r="B111" s="179" t="s">
        <v>7</v>
      </c>
      <c r="C111" s="184" t="s">
        <v>8</v>
      </c>
      <c r="D111" s="166" t="s">
        <v>9</v>
      </c>
      <c r="E111" s="166"/>
      <c r="F111" s="166"/>
      <c r="G111" s="166"/>
      <c r="H111" s="166"/>
      <c r="I111" s="166"/>
      <c r="J111" s="166"/>
      <c r="K111" s="166"/>
      <c r="L111" s="166"/>
    </row>
    <row r="112" spans="1:12" x14ac:dyDescent="0.2">
      <c r="A112" s="178"/>
      <c r="B112" s="179"/>
      <c r="C112" s="184"/>
      <c r="D112" s="167" t="s">
        <v>11</v>
      </c>
      <c r="E112" s="167"/>
      <c r="F112" s="167" t="s">
        <v>12</v>
      </c>
      <c r="G112" s="51"/>
      <c r="H112" s="189" t="s">
        <v>13</v>
      </c>
      <c r="I112" s="190"/>
      <c r="J112" s="167" t="s">
        <v>34</v>
      </c>
      <c r="K112" s="57"/>
      <c r="L112" s="184" t="s">
        <v>10</v>
      </c>
    </row>
    <row r="113" spans="1:12" ht="22.5" customHeight="1" x14ac:dyDescent="0.2">
      <c r="A113" s="178"/>
      <c r="B113" s="179"/>
      <c r="C113" s="184"/>
      <c r="D113" s="167"/>
      <c r="E113" s="167"/>
      <c r="F113" s="167"/>
      <c r="G113" s="51"/>
      <c r="H113" s="191"/>
      <c r="I113" s="192"/>
      <c r="J113" s="167"/>
      <c r="K113" s="57"/>
      <c r="L113" s="184"/>
    </row>
    <row r="114" spans="1:12" ht="38.25" x14ac:dyDescent="0.2">
      <c r="A114" s="178"/>
      <c r="B114" s="44" t="s">
        <v>14</v>
      </c>
      <c r="C114" s="58" t="s">
        <v>52</v>
      </c>
      <c r="D114" s="219">
        <v>12</v>
      </c>
      <c r="E114" s="219"/>
      <c r="F114" s="59">
        <v>12</v>
      </c>
      <c r="G114" s="59"/>
      <c r="H114" s="193">
        <v>12</v>
      </c>
      <c r="I114" s="194"/>
      <c r="J114" s="59">
        <v>12</v>
      </c>
      <c r="K114" s="59"/>
      <c r="L114" s="59">
        <v>12</v>
      </c>
    </row>
    <row r="115" spans="1:12" x14ac:dyDescent="0.2">
      <c r="A115" s="179" t="s">
        <v>117</v>
      </c>
      <c r="B115" s="179" t="s">
        <v>30</v>
      </c>
      <c r="C115" s="178"/>
      <c r="D115" s="166" t="s">
        <v>32</v>
      </c>
      <c r="E115" s="166"/>
      <c r="F115" s="166"/>
      <c r="G115" s="166"/>
      <c r="H115" s="166"/>
      <c r="I115" s="166"/>
      <c r="J115" s="166"/>
      <c r="K115" s="166"/>
      <c r="L115" s="166"/>
    </row>
    <row r="116" spans="1:12" x14ac:dyDescent="0.2">
      <c r="A116" s="179"/>
      <c r="B116" s="178"/>
      <c r="C116" s="178"/>
      <c r="D116" s="167" t="s">
        <v>111</v>
      </c>
      <c r="E116" s="167"/>
      <c r="F116" s="52" t="s">
        <v>11</v>
      </c>
      <c r="G116" s="52"/>
      <c r="H116" s="172" t="s">
        <v>12</v>
      </c>
      <c r="I116" s="173"/>
      <c r="J116" s="52" t="s">
        <v>13</v>
      </c>
      <c r="K116" s="52"/>
      <c r="L116" s="52" t="s">
        <v>34</v>
      </c>
    </row>
    <row r="117" spans="1:12" ht="21" customHeight="1" x14ac:dyDescent="0.2">
      <c r="A117" s="179"/>
      <c r="B117" s="181" t="s">
        <v>29</v>
      </c>
      <c r="C117" s="181"/>
      <c r="D117" s="207">
        <f>D118</f>
        <v>1058400</v>
      </c>
      <c r="E117" s="207"/>
      <c r="F117" s="60">
        <f>SUM(F118:F118)</f>
        <v>158400</v>
      </c>
      <c r="G117" s="60"/>
      <c r="H117" s="185">
        <f>H118</f>
        <v>288000</v>
      </c>
      <c r="I117" s="186"/>
      <c r="J117" s="60">
        <f>J118</f>
        <v>300000</v>
      </c>
      <c r="K117" s="60"/>
      <c r="L117" s="60">
        <f>L118</f>
        <v>312000</v>
      </c>
    </row>
    <row r="118" spans="1:12" ht="19.5" customHeight="1" x14ac:dyDescent="0.2">
      <c r="A118" s="179"/>
      <c r="B118" s="179" t="s">
        <v>80</v>
      </c>
      <c r="C118" s="178"/>
      <c r="D118" s="207">
        <f>F118+H118+J118+L118</f>
        <v>1058400</v>
      </c>
      <c r="E118" s="207"/>
      <c r="F118" s="61">
        <v>158400</v>
      </c>
      <c r="G118" s="61"/>
      <c r="H118" s="187">
        <v>288000</v>
      </c>
      <c r="I118" s="188"/>
      <c r="J118" s="61">
        <v>300000</v>
      </c>
      <c r="K118" s="61"/>
      <c r="L118" s="61">
        <v>312000</v>
      </c>
    </row>
    <row r="119" spans="1:12" x14ac:dyDescent="0.2">
      <c r="A119" s="182" t="s">
        <v>118</v>
      </c>
      <c r="B119" s="183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</row>
    <row r="120" spans="1:12" ht="12.75" customHeight="1" x14ac:dyDescent="0.2">
      <c r="A120" s="183"/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</row>
    <row r="121" spans="1:12" x14ac:dyDescent="0.2">
      <c r="A121" s="55" t="s">
        <v>93</v>
      </c>
      <c r="B121" s="178" t="s">
        <v>94</v>
      </c>
      <c r="C121" s="178"/>
      <c r="D121" s="178"/>
      <c r="E121" s="178"/>
      <c r="F121" s="178"/>
      <c r="G121" s="178"/>
      <c r="H121" s="178"/>
      <c r="I121" s="178"/>
      <c r="J121" s="178"/>
      <c r="K121" s="178"/>
      <c r="L121" s="178"/>
    </row>
    <row r="122" spans="1:12" ht="25.5" x14ac:dyDescent="0.2">
      <c r="A122" s="56" t="s">
        <v>114</v>
      </c>
      <c r="B122" s="178" t="s">
        <v>115</v>
      </c>
      <c r="C122" s="178"/>
      <c r="D122" s="178"/>
      <c r="E122" s="178"/>
      <c r="F122" s="178"/>
      <c r="G122" s="178"/>
      <c r="H122" s="178"/>
      <c r="I122" s="178"/>
      <c r="J122" s="178"/>
      <c r="K122" s="178"/>
      <c r="L122" s="178"/>
    </row>
    <row r="123" spans="1:12" x14ac:dyDescent="0.2">
      <c r="A123" s="55" t="s">
        <v>96</v>
      </c>
      <c r="B123" s="178" t="s">
        <v>71</v>
      </c>
      <c r="C123" s="178"/>
      <c r="D123" s="178"/>
      <c r="E123" s="178"/>
      <c r="F123" s="178"/>
      <c r="G123" s="178"/>
      <c r="H123" s="178"/>
      <c r="I123" s="178"/>
      <c r="J123" s="178"/>
      <c r="K123" s="178"/>
      <c r="L123" s="178"/>
    </row>
    <row r="124" spans="1:12" x14ac:dyDescent="0.2">
      <c r="A124" s="57" t="s">
        <v>98</v>
      </c>
      <c r="B124" s="178" t="s">
        <v>119</v>
      </c>
      <c r="C124" s="178"/>
      <c r="D124" s="178"/>
      <c r="E124" s="178"/>
      <c r="F124" s="178"/>
      <c r="G124" s="178"/>
      <c r="H124" s="178"/>
      <c r="I124" s="178"/>
      <c r="J124" s="178"/>
      <c r="K124" s="178"/>
      <c r="L124" s="178"/>
    </row>
    <row r="125" spans="1:12" ht="24.75" customHeight="1" x14ac:dyDescent="0.2">
      <c r="A125" s="51" t="s">
        <v>73</v>
      </c>
      <c r="B125" s="179" t="s">
        <v>120</v>
      </c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</row>
    <row r="126" spans="1:12" x14ac:dyDescent="0.2">
      <c r="A126" s="178" t="s">
        <v>102</v>
      </c>
      <c r="B126" s="179" t="s">
        <v>7</v>
      </c>
      <c r="C126" s="184" t="s">
        <v>8</v>
      </c>
      <c r="D126" s="166" t="s">
        <v>9</v>
      </c>
      <c r="E126" s="166"/>
      <c r="F126" s="166"/>
      <c r="G126" s="166"/>
      <c r="H126" s="166"/>
      <c r="I126" s="166"/>
      <c r="J126" s="166"/>
      <c r="K126" s="166"/>
      <c r="L126" s="166"/>
    </row>
    <row r="127" spans="1:12" x14ac:dyDescent="0.2">
      <c r="A127" s="178"/>
      <c r="B127" s="179"/>
      <c r="C127" s="184"/>
      <c r="D127" s="167" t="s">
        <v>11</v>
      </c>
      <c r="E127" s="167"/>
      <c r="F127" s="167" t="s">
        <v>12</v>
      </c>
      <c r="G127" s="51"/>
      <c r="H127" s="189" t="s">
        <v>13</v>
      </c>
      <c r="I127" s="190"/>
      <c r="J127" s="167" t="s">
        <v>34</v>
      </c>
      <c r="K127" s="57"/>
      <c r="L127" s="184" t="s">
        <v>10</v>
      </c>
    </row>
    <row r="128" spans="1:12" x14ac:dyDescent="0.2">
      <c r="A128" s="178"/>
      <c r="B128" s="179"/>
      <c r="C128" s="184"/>
      <c r="D128" s="167"/>
      <c r="E128" s="167"/>
      <c r="F128" s="167"/>
      <c r="G128" s="51"/>
      <c r="H128" s="191"/>
      <c r="I128" s="192"/>
      <c r="J128" s="167"/>
      <c r="K128" s="57"/>
      <c r="L128" s="184"/>
    </row>
    <row r="129" spans="1:12" ht="123.75" customHeight="1" x14ac:dyDescent="0.2">
      <c r="A129" s="178"/>
      <c r="B129" s="44" t="s">
        <v>14</v>
      </c>
      <c r="C129" s="58" t="s">
        <v>121</v>
      </c>
      <c r="D129" s="219">
        <v>41</v>
      </c>
      <c r="E129" s="219"/>
      <c r="F129" s="59">
        <v>45</v>
      </c>
      <c r="G129" s="59"/>
      <c r="H129" s="193">
        <v>47</v>
      </c>
      <c r="I129" s="194"/>
      <c r="J129" s="59">
        <v>50</v>
      </c>
      <c r="K129" s="59"/>
      <c r="L129" s="59">
        <v>50</v>
      </c>
    </row>
    <row r="130" spans="1:12" ht="102" x14ac:dyDescent="0.2">
      <c r="A130" s="178"/>
      <c r="B130" s="44" t="s">
        <v>15</v>
      </c>
      <c r="C130" s="58" t="s">
        <v>122</v>
      </c>
      <c r="D130" s="219">
        <v>6565</v>
      </c>
      <c r="E130" s="219"/>
      <c r="F130" s="59">
        <v>6835</v>
      </c>
      <c r="G130" s="59"/>
      <c r="H130" s="193">
        <v>6905</v>
      </c>
      <c r="I130" s="194"/>
      <c r="J130" s="59">
        <v>6950</v>
      </c>
      <c r="K130" s="59"/>
      <c r="L130" s="59">
        <v>6950</v>
      </c>
    </row>
    <row r="131" spans="1:12" ht="51" x14ac:dyDescent="0.2">
      <c r="A131" s="178"/>
      <c r="B131" s="44" t="s">
        <v>16</v>
      </c>
      <c r="C131" s="58" t="s">
        <v>123</v>
      </c>
      <c r="D131" s="219">
        <v>165</v>
      </c>
      <c r="E131" s="219"/>
      <c r="F131" s="59">
        <v>259</v>
      </c>
      <c r="G131" s="59"/>
      <c r="H131" s="193">
        <v>273</v>
      </c>
      <c r="I131" s="194"/>
      <c r="J131" s="59">
        <v>289</v>
      </c>
      <c r="K131" s="59"/>
      <c r="L131" s="59">
        <v>289</v>
      </c>
    </row>
    <row r="132" spans="1:12" x14ac:dyDescent="0.2">
      <c r="A132" s="179" t="s">
        <v>124</v>
      </c>
      <c r="B132" s="179" t="s">
        <v>30</v>
      </c>
      <c r="C132" s="178"/>
      <c r="D132" s="166" t="s">
        <v>32</v>
      </c>
      <c r="E132" s="166"/>
      <c r="F132" s="166"/>
      <c r="G132" s="166"/>
      <c r="H132" s="166"/>
      <c r="I132" s="166"/>
      <c r="J132" s="166"/>
      <c r="K132" s="166"/>
      <c r="L132" s="166"/>
    </row>
    <row r="133" spans="1:12" x14ac:dyDescent="0.2">
      <c r="A133" s="179"/>
      <c r="B133" s="178"/>
      <c r="C133" s="178"/>
      <c r="D133" s="167" t="s">
        <v>111</v>
      </c>
      <c r="E133" s="167"/>
      <c r="F133" s="52" t="s">
        <v>11</v>
      </c>
      <c r="G133" s="52"/>
      <c r="H133" s="172" t="s">
        <v>12</v>
      </c>
      <c r="I133" s="173"/>
      <c r="J133" s="52" t="s">
        <v>13</v>
      </c>
      <c r="K133" s="52"/>
      <c r="L133" s="52" t="s">
        <v>34</v>
      </c>
    </row>
    <row r="134" spans="1:12" x14ac:dyDescent="0.2">
      <c r="A134" s="179"/>
      <c r="B134" s="181" t="s">
        <v>29</v>
      </c>
      <c r="C134" s="181"/>
      <c r="D134" s="207">
        <f>D135</f>
        <v>130038465.59999999</v>
      </c>
      <c r="E134" s="207"/>
      <c r="F134" s="60">
        <f>SUM(F135:F135)</f>
        <v>32603575.039999999</v>
      </c>
      <c r="G134" s="60"/>
      <c r="H134" s="185">
        <f>H135</f>
        <v>32936227.559999999</v>
      </c>
      <c r="I134" s="186"/>
      <c r="J134" s="60">
        <f>J135</f>
        <v>31286799</v>
      </c>
      <c r="K134" s="60"/>
      <c r="L134" s="60">
        <f>L135</f>
        <v>33211864</v>
      </c>
    </row>
    <row r="135" spans="1:12" ht="19.5" customHeight="1" x14ac:dyDescent="0.2">
      <c r="A135" s="179"/>
      <c r="B135" s="179" t="s">
        <v>125</v>
      </c>
      <c r="C135" s="178"/>
      <c r="D135" s="207">
        <f>F135+H135+J135+L135</f>
        <v>130038465.59999999</v>
      </c>
      <c r="E135" s="207"/>
      <c r="F135" s="61">
        <v>32603575.039999999</v>
      </c>
      <c r="G135" s="61"/>
      <c r="H135" s="187">
        <v>32936227.559999999</v>
      </c>
      <c r="I135" s="188"/>
      <c r="J135" s="61">
        <v>31286799</v>
      </c>
      <c r="K135" s="61"/>
      <c r="L135" s="61">
        <v>33211864</v>
      </c>
    </row>
    <row r="136" spans="1:12" ht="18" customHeight="1" x14ac:dyDescent="0.2">
      <c r="A136" s="179"/>
      <c r="B136" s="178"/>
      <c r="C136" s="178"/>
      <c r="D136" s="207">
        <f>F136+H136+J136+L136</f>
        <v>912000</v>
      </c>
      <c r="E136" s="207"/>
      <c r="F136" s="61">
        <v>912000</v>
      </c>
      <c r="G136" s="61"/>
      <c r="H136" s="187">
        <v>0</v>
      </c>
      <c r="I136" s="188"/>
      <c r="J136" s="61">
        <v>0</v>
      </c>
      <c r="K136" s="61"/>
      <c r="L136" s="61">
        <v>0</v>
      </c>
    </row>
    <row r="137" spans="1:12" ht="12.75" customHeight="1" x14ac:dyDescent="0.2">
      <c r="A137" s="4" t="s">
        <v>126</v>
      </c>
      <c r="B137" s="12" t="s">
        <v>30</v>
      </c>
      <c r="C137" s="11"/>
      <c r="D137" s="109" t="s">
        <v>32</v>
      </c>
      <c r="E137" s="109"/>
      <c r="F137" s="109"/>
      <c r="G137" s="109"/>
      <c r="H137" s="109"/>
      <c r="I137" s="109"/>
      <c r="J137" s="109"/>
      <c r="K137" s="109"/>
      <c r="L137" s="109"/>
    </row>
    <row r="138" spans="1:12" ht="12.75" customHeight="1" x14ac:dyDescent="0.2">
      <c r="A138" s="4"/>
      <c r="B138" s="11"/>
      <c r="C138" s="11"/>
      <c r="D138" s="202" t="s">
        <v>111</v>
      </c>
      <c r="E138" s="202"/>
      <c r="F138" s="31" t="s">
        <v>11</v>
      </c>
      <c r="G138" s="31"/>
      <c r="H138" s="170" t="s">
        <v>12</v>
      </c>
      <c r="I138" s="171"/>
      <c r="J138" s="31" t="s">
        <v>13</v>
      </c>
      <c r="K138" s="31"/>
      <c r="L138" s="31" t="s">
        <v>34</v>
      </c>
    </row>
    <row r="139" spans="1:12" ht="12.75" customHeight="1" x14ac:dyDescent="0.2">
      <c r="A139" s="4"/>
      <c r="B139" s="206" t="s">
        <v>29</v>
      </c>
      <c r="C139" s="206"/>
      <c r="D139" s="203">
        <f>D140+D142+D143</f>
        <v>132441972.94</v>
      </c>
      <c r="E139" s="203"/>
      <c r="F139" s="53">
        <f>F140+F142+F143</f>
        <v>32984775.039999999</v>
      </c>
      <c r="G139" s="53"/>
      <c r="H139" s="174">
        <f>H140+H142+H143</f>
        <v>34049534.899999999</v>
      </c>
      <c r="I139" s="175"/>
      <c r="J139" s="53">
        <f>J140+J142+J143</f>
        <v>31732399</v>
      </c>
      <c r="K139" s="53"/>
      <c r="L139" s="53">
        <f>L140+L142+L143</f>
        <v>33675264</v>
      </c>
    </row>
    <row r="140" spans="1:12" ht="16.5" customHeight="1" x14ac:dyDescent="0.2">
      <c r="A140" s="4"/>
      <c r="B140" s="12" t="s">
        <v>125</v>
      </c>
      <c r="C140" s="11"/>
      <c r="D140" s="203">
        <f>F140+H140+J140+L140</f>
        <v>132441972.94</v>
      </c>
      <c r="E140" s="203"/>
      <c r="F140" s="54">
        <f>SUM(F135,F118,F103)</f>
        <v>32984775.039999999</v>
      </c>
      <c r="G140" s="54"/>
      <c r="H140" s="176">
        <f>H103+H118+H135</f>
        <v>34049534.899999999</v>
      </c>
      <c r="I140" s="177"/>
      <c r="J140" s="54">
        <f>J103+J118+J135</f>
        <v>31732399</v>
      </c>
      <c r="K140" s="54"/>
      <c r="L140" s="54">
        <f>L103+L118+L135</f>
        <v>33675264</v>
      </c>
    </row>
    <row r="141" spans="1:12" ht="21.75" customHeight="1" x14ac:dyDescent="0.2">
      <c r="A141" s="4"/>
      <c r="B141" s="11"/>
      <c r="C141" s="11"/>
      <c r="D141" s="203">
        <f>F141+H141+J141+L141</f>
        <v>912000</v>
      </c>
      <c r="E141" s="203"/>
      <c r="F141" s="54">
        <f>SUM(F136)</f>
        <v>912000</v>
      </c>
      <c r="G141" s="54"/>
      <c r="H141" s="176">
        <f>H136</f>
        <v>0</v>
      </c>
      <c r="I141" s="177"/>
      <c r="J141" s="54">
        <f>J136</f>
        <v>0</v>
      </c>
      <c r="K141" s="54"/>
      <c r="L141" s="54">
        <f>SUM(L136)</f>
        <v>0</v>
      </c>
    </row>
    <row r="142" spans="1:12" ht="12.75" customHeight="1" x14ac:dyDescent="0.2">
      <c r="A142" s="4"/>
      <c r="B142" s="12" t="s">
        <v>31</v>
      </c>
      <c r="C142" s="11"/>
      <c r="D142" s="203">
        <f>F142+H142+J142+L142</f>
        <v>0</v>
      </c>
      <c r="E142" s="203"/>
      <c r="F142" s="54">
        <v>0</v>
      </c>
      <c r="G142" s="54"/>
      <c r="H142" s="176">
        <v>0</v>
      </c>
      <c r="I142" s="177"/>
      <c r="J142" s="54">
        <v>0</v>
      </c>
      <c r="K142" s="54"/>
      <c r="L142" s="54">
        <v>0</v>
      </c>
    </row>
    <row r="143" spans="1:12" x14ac:dyDescent="0.2">
      <c r="A143" s="4"/>
      <c r="B143" s="12" t="s">
        <v>58</v>
      </c>
      <c r="C143" s="11"/>
      <c r="D143" s="203">
        <f>F143+H143+J143+L143</f>
        <v>0</v>
      </c>
      <c r="E143" s="203"/>
      <c r="F143" s="54">
        <v>0</v>
      </c>
      <c r="G143" s="54"/>
      <c r="H143" s="176">
        <v>0</v>
      </c>
      <c r="I143" s="177"/>
      <c r="J143" s="54">
        <v>0</v>
      </c>
      <c r="K143" s="54"/>
      <c r="L143" s="54">
        <v>0</v>
      </c>
    </row>
    <row r="146" spans="1:12" x14ac:dyDescent="0.2">
      <c r="A146" s="204" t="s">
        <v>127</v>
      </c>
      <c r="B146" s="205"/>
      <c r="C146" s="205"/>
      <c r="D146" s="205"/>
      <c r="E146" s="205"/>
      <c r="F146" s="205"/>
      <c r="G146" s="205"/>
      <c r="H146" s="205"/>
      <c r="I146" s="205"/>
      <c r="J146" s="205"/>
      <c r="K146" s="33"/>
      <c r="L146" s="205" t="s">
        <v>128</v>
      </c>
    </row>
    <row r="147" spans="1:12" x14ac:dyDescent="0.2">
      <c r="A147" s="205"/>
      <c r="B147" s="205"/>
      <c r="C147" s="205"/>
      <c r="D147" s="205"/>
      <c r="E147" s="205"/>
      <c r="F147" s="205"/>
      <c r="G147" s="205"/>
      <c r="H147" s="205"/>
      <c r="I147" s="205"/>
      <c r="J147" s="205"/>
      <c r="K147" s="33"/>
      <c r="L147" s="205"/>
    </row>
    <row r="148" spans="1:12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</row>
  </sheetData>
  <mergeCells count="285">
    <mergeCell ref="B46:C46"/>
    <mergeCell ref="E46:F46"/>
    <mergeCell ref="B117:C117"/>
    <mergeCell ref="B118:C118"/>
    <mergeCell ref="D117:E117"/>
    <mergeCell ref="D118:E118"/>
    <mergeCell ref="A115:A118"/>
    <mergeCell ref="A80:L81"/>
    <mergeCell ref="B82:L82"/>
    <mergeCell ref="B83:L83"/>
    <mergeCell ref="B84:L84"/>
    <mergeCell ref="B85:L85"/>
    <mergeCell ref="B86:L86"/>
    <mergeCell ref="B87:B88"/>
    <mergeCell ref="C87:C88"/>
    <mergeCell ref="D87:L87"/>
    <mergeCell ref="D88:E88"/>
    <mergeCell ref="D112:E113"/>
    <mergeCell ref="F112:F113"/>
    <mergeCell ref="J112:J113"/>
    <mergeCell ref="L112:L113"/>
    <mergeCell ref="B103:C103"/>
    <mergeCell ref="D111:L111"/>
    <mergeCell ref="H94:I94"/>
    <mergeCell ref="J1:L1"/>
    <mergeCell ref="B5:J7"/>
    <mergeCell ref="B76:J78"/>
    <mergeCell ref="B2:J3"/>
    <mergeCell ref="A111:A114"/>
    <mergeCell ref="D114:E114"/>
    <mergeCell ref="A126:A131"/>
    <mergeCell ref="B126:B128"/>
    <mergeCell ref="C126:C128"/>
    <mergeCell ref="D126:L126"/>
    <mergeCell ref="D127:E128"/>
    <mergeCell ref="F127:F128"/>
    <mergeCell ref="J127:J128"/>
    <mergeCell ref="L127:L128"/>
    <mergeCell ref="D129:E129"/>
    <mergeCell ref="D131:E131"/>
    <mergeCell ref="H127:I128"/>
    <mergeCell ref="H129:I129"/>
    <mergeCell ref="H130:I130"/>
    <mergeCell ref="H131:I131"/>
    <mergeCell ref="D130:E130"/>
    <mergeCell ref="A100:A103"/>
    <mergeCell ref="D102:E102"/>
    <mergeCell ref="D103:E103"/>
    <mergeCell ref="A33:L33"/>
    <mergeCell ref="B34:L34"/>
    <mergeCell ref="B35:L35"/>
    <mergeCell ref="B36:L36"/>
    <mergeCell ref="B37:L37"/>
    <mergeCell ref="B38:L38"/>
    <mergeCell ref="A39:A42"/>
    <mergeCell ref="B39:B41"/>
    <mergeCell ref="C39:C41"/>
    <mergeCell ref="D39:L39"/>
    <mergeCell ref="D40:E41"/>
    <mergeCell ref="F40:G41"/>
    <mergeCell ref="J40:K41"/>
    <mergeCell ref="L40:L41"/>
    <mergeCell ref="D42:E42"/>
    <mergeCell ref="F42:G42"/>
    <mergeCell ref="J42:K42"/>
    <mergeCell ref="H40:I41"/>
    <mergeCell ref="H42:I42"/>
    <mergeCell ref="H31:I31"/>
    <mergeCell ref="A43:A48"/>
    <mergeCell ref="D43:L43"/>
    <mergeCell ref="E44:F44"/>
    <mergeCell ref="A26:A31"/>
    <mergeCell ref="B47:C47"/>
    <mergeCell ref="E47:F47"/>
    <mergeCell ref="K47:L47"/>
    <mergeCell ref="B48:C48"/>
    <mergeCell ref="E48:F48"/>
    <mergeCell ref="K48:L48"/>
    <mergeCell ref="K44:L44"/>
    <mergeCell ref="B45:C45"/>
    <mergeCell ref="E45:F45"/>
    <mergeCell ref="K45:L45"/>
    <mergeCell ref="B28:C28"/>
    <mergeCell ref="E28:F28"/>
    <mergeCell ref="K28:L28"/>
    <mergeCell ref="D26:L26"/>
    <mergeCell ref="E27:F27"/>
    <mergeCell ref="K46:L46"/>
    <mergeCell ref="B31:C31"/>
    <mergeCell ref="E31:F31"/>
    <mergeCell ref="K31:L31"/>
    <mergeCell ref="K27:L27"/>
    <mergeCell ref="B30:C30"/>
    <mergeCell ref="E30:F30"/>
    <mergeCell ref="K30:L30"/>
    <mergeCell ref="B26:C27"/>
    <mergeCell ref="J23:K24"/>
    <mergeCell ref="D25:E25"/>
    <mergeCell ref="F25:G25"/>
    <mergeCell ref="J25:K25"/>
    <mergeCell ref="H27:I27"/>
    <mergeCell ref="H28:I28"/>
    <mergeCell ref="H29:I29"/>
    <mergeCell ref="H30:I30"/>
    <mergeCell ref="B29:C29"/>
    <mergeCell ref="E29:F29"/>
    <mergeCell ref="K29:L29"/>
    <mergeCell ref="B22:B24"/>
    <mergeCell ref="L23:L24"/>
    <mergeCell ref="A9:L9"/>
    <mergeCell ref="B13:L13"/>
    <mergeCell ref="B14:L14"/>
    <mergeCell ref="A10:L12"/>
    <mergeCell ref="B21:L21"/>
    <mergeCell ref="A22:A25"/>
    <mergeCell ref="C22:C24"/>
    <mergeCell ref="D22:L22"/>
    <mergeCell ref="D23:E24"/>
    <mergeCell ref="F23:G24"/>
    <mergeCell ref="B15:L15"/>
    <mergeCell ref="A16:A20"/>
    <mergeCell ref="B16:L16"/>
    <mergeCell ref="B17:L17"/>
    <mergeCell ref="B18:L18"/>
    <mergeCell ref="B19:L19"/>
    <mergeCell ref="B20:L20"/>
    <mergeCell ref="H23:I23"/>
    <mergeCell ref="H25:I25"/>
    <mergeCell ref="A132:A136"/>
    <mergeCell ref="B132:C133"/>
    <mergeCell ref="D132:L132"/>
    <mergeCell ref="D133:E133"/>
    <mergeCell ref="B134:C134"/>
    <mergeCell ref="D134:E134"/>
    <mergeCell ref="B135:C136"/>
    <mergeCell ref="D135:E135"/>
    <mergeCell ref="D136:E136"/>
    <mergeCell ref="H133:I133"/>
    <mergeCell ref="H134:I134"/>
    <mergeCell ref="H135:I135"/>
    <mergeCell ref="H136:I136"/>
    <mergeCell ref="D138:E138"/>
    <mergeCell ref="D142:E142"/>
    <mergeCell ref="B143:C143"/>
    <mergeCell ref="A137:A143"/>
    <mergeCell ref="A146:J147"/>
    <mergeCell ref="L146:L147"/>
    <mergeCell ref="B140:C141"/>
    <mergeCell ref="D140:E140"/>
    <mergeCell ref="D141:E141"/>
    <mergeCell ref="D139:E139"/>
    <mergeCell ref="D143:E143"/>
    <mergeCell ref="D137:L137"/>
    <mergeCell ref="B139:C139"/>
    <mergeCell ref="B142:C142"/>
    <mergeCell ref="B137:C138"/>
    <mergeCell ref="H138:I138"/>
    <mergeCell ref="H139:I139"/>
    <mergeCell ref="H140:I140"/>
    <mergeCell ref="H141:I141"/>
    <mergeCell ref="H142:I142"/>
    <mergeCell ref="H143:I143"/>
    <mergeCell ref="B43:C44"/>
    <mergeCell ref="D89:E89"/>
    <mergeCell ref="D90:E90"/>
    <mergeCell ref="D91:E91"/>
    <mergeCell ref="D92:E92"/>
    <mergeCell ref="D93:E93"/>
    <mergeCell ref="D94:E94"/>
    <mergeCell ref="D96:E96"/>
    <mergeCell ref="A49:L49"/>
    <mergeCell ref="B50:L50"/>
    <mergeCell ref="B51:L51"/>
    <mergeCell ref="B52:L52"/>
    <mergeCell ref="B53:L53"/>
    <mergeCell ref="B54:L54"/>
    <mergeCell ref="A55:A60"/>
    <mergeCell ref="B55:B57"/>
    <mergeCell ref="C55:C57"/>
    <mergeCell ref="D55:L55"/>
    <mergeCell ref="D56:E57"/>
    <mergeCell ref="A87:A99"/>
    <mergeCell ref="H96:I96"/>
    <mergeCell ref="H97:I97"/>
    <mergeCell ref="D97:E97"/>
    <mergeCell ref="D98:E98"/>
    <mergeCell ref="B122:L122"/>
    <mergeCell ref="B123:L123"/>
    <mergeCell ref="B124:L124"/>
    <mergeCell ref="B125:L125"/>
    <mergeCell ref="B115:C116"/>
    <mergeCell ref="B100:C101"/>
    <mergeCell ref="D101:E101"/>
    <mergeCell ref="B107:L107"/>
    <mergeCell ref="B108:L108"/>
    <mergeCell ref="B102:C102"/>
    <mergeCell ref="A119:L120"/>
    <mergeCell ref="B121:L121"/>
    <mergeCell ref="B109:L109"/>
    <mergeCell ref="B110:L110"/>
    <mergeCell ref="C111:C113"/>
    <mergeCell ref="B111:B113"/>
    <mergeCell ref="A104:L105"/>
    <mergeCell ref="B106:L106"/>
    <mergeCell ref="D100:L100"/>
    <mergeCell ref="H116:I116"/>
    <mergeCell ref="H117:I117"/>
    <mergeCell ref="H118:I118"/>
    <mergeCell ref="H112:I113"/>
    <mergeCell ref="H114:I114"/>
    <mergeCell ref="D115:L115"/>
    <mergeCell ref="D116:E116"/>
    <mergeCell ref="H44:I44"/>
    <mergeCell ref="H45:I45"/>
    <mergeCell ref="H46:I46"/>
    <mergeCell ref="H47:I47"/>
    <mergeCell ref="H48:I48"/>
    <mergeCell ref="D99:E99"/>
    <mergeCell ref="H88:I88"/>
    <mergeCell ref="H89:I89"/>
    <mergeCell ref="H90:I90"/>
    <mergeCell ref="H91:I91"/>
    <mergeCell ref="H92:I92"/>
    <mergeCell ref="H93:I93"/>
    <mergeCell ref="H98:I98"/>
    <mergeCell ref="F56:G57"/>
    <mergeCell ref="H56:I57"/>
    <mergeCell ref="J56:K57"/>
    <mergeCell ref="L56:L57"/>
    <mergeCell ref="H99:I99"/>
    <mergeCell ref="D95:E95"/>
    <mergeCell ref="H101:I101"/>
    <mergeCell ref="H102:I102"/>
    <mergeCell ref="H103:I103"/>
    <mergeCell ref="A61:A66"/>
    <mergeCell ref="B61:C62"/>
    <mergeCell ref="D61:L61"/>
    <mergeCell ref="E62:F62"/>
    <mergeCell ref="H62:I62"/>
    <mergeCell ref="K62:L62"/>
    <mergeCell ref="B63:C63"/>
    <mergeCell ref="E63:F63"/>
    <mergeCell ref="H63:I63"/>
    <mergeCell ref="K63:L63"/>
    <mergeCell ref="B64:C64"/>
    <mergeCell ref="E64:F64"/>
    <mergeCell ref="H64:I64"/>
    <mergeCell ref="K64:L64"/>
    <mergeCell ref="B65:C65"/>
    <mergeCell ref="E65:F65"/>
    <mergeCell ref="H65:I65"/>
    <mergeCell ref="B58:B60"/>
    <mergeCell ref="C58:C60"/>
    <mergeCell ref="D58:E60"/>
    <mergeCell ref="F58:G60"/>
    <mergeCell ref="H58:I60"/>
    <mergeCell ref="J58:K60"/>
    <mergeCell ref="L58:L60"/>
    <mergeCell ref="K65:L65"/>
    <mergeCell ref="B66:C66"/>
    <mergeCell ref="E66:F66"/>
    <mergeCell ref="H66:I66"/>
    <mergeCell ref="K66:L66"/>
    <mergeCell ref="A67:A72"/>
    <mergeCell ref="B67:C68"/>
    <mergeCell ref="D67:L67"/>
    <mergeCell ref="E68:F68"/>
    <mergeCell ref="H68:I68"/>
    <mergeCell ref="K68:L68"/>
    <mergeCell ref="B69:C69"/>
    <mergeCell ref="E69:F69"/>
    <mergeCell ref="H69:I69"/>
    <mergeCell ref="K69:L69"/>
    <mergeCell ref="B70:C70"/>
    <mergeCell ref="E70:F70"/>
    <mergeCell ref="H70:I70"/>
    <mergeCell ref="K70:L70"/>
    <mergeCell ref="B71:C71"/>
    <mergeCell ref="E71:F71"/>
    <mergeCell ref="H71:I71"/>
    <mergeCell ref="K71:L71"/>
    <mergeCell ref="B72:C72"/>
    <mergeCell ref="E72:F72"/>
    <mergeCell ref="H72:I72"/>
    <mergeCell ref="K72:L72"/>
  </mergeCells>
  <pageMargins left="0.7" right="0.7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1EF34-7753-4FB9-8497-63287C29B9A6}">
  <dimension ref="A1:P175"/>
  <sheetViews>
    <sheetView view="pageBreakPreview" zoomScaleNormal="100" zoomScaleSheetLayoutView="100" workbookViewId="0">
      <selection activeCell="A3" sqref="A3:K3"/>
    </sheetView>
  </sheetViews>
  <sheetFormatPr defaultColWidth="8.85546875" defaultRowHeight="12.75" x14ac:dyDescent="0.25"/>
  <cols>
    <col min="1" max="1" width="15" style="85" customWidth="1"/>
    <col min="2" max="2" width="17.42578125" style="85" customWidth="1"/>
    <col min="3" max="4" width="9.7109375" style="85" customWidth="1"/>
    <col min="5" max="5" width="22.7109375" style="85" customWidth="1"/>
    <col min="6" max="6" width="20" style="85" customWidth="1"/>
    <col min="7" max="8" width="13.5703125" style="85" customWidth="1"/>
    <col min="9" max="9" width="12.28515625" style="84" customWidth="1"/>
    <col min="10" max="10" width="12.42578125" style="84" customWidth="1"/>
    <col min="11" max="11" width="22.42578125" style="85" customWidth="1"/>
    <col min="12" max="12" width="1.140625" style="85" customWidth="1"/>
    <col min="13" max="13" width="18.140625" style="85" customWidth="1"/>
    <col min="14" max="14" width="17" style="85" customWidth="1"/>
    <col min="15" max="16" width="17.85546875" style="85" customWidth="1"/>
    <col min="17" max="16384" width="8.85546875" style="85"/>
  </cols>
  <sheetData>
    <row r="1" spans="1:11" ht="19.899999999999999" customHeight="1" x14ac:dyDescent="0.25">
      <c r="J1" s="64"/>
      <c r="K1" s="65" t="s">
        <v>129</v>
      </c>
    </row>
    <row r="2" spans="1:11" ht="18" customHeight="1" x14ac:dyDescent="0.25">
      <c r="J2" s="222" t="s">
        <v>130</v>
      </c>
      <c r="K2" s="222"/>
    </row>
    <row r="3" spans="1:11" ht="21.6" customHeight="1" x14ac:dyDescent="0.25">
      <c r="A3" s="223" t="s">
        <v>131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</row>
    <row r="4" spans="1:11" ht="30.6" customHeight="1" x14ac:dyDescent="0.25">
      <c r="A4" s="224" t="s">
        <v>132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spans="1:11" ht="18.600000000000001" customHeight="1" x14ac:dyDescent="0.25">
      <c r="A5" s="2" t="s">
        <v>133</v>
      </c>
      <c r="B5" s="2" t="s">
        <v>134</v>
      </c>
      <c r="C5" s="2" t="s">
        <v>135</v>
      </c>
      <c r="D5" s="2"/>
      <c r="E5" s="2" t="s">
        <v>136</v>
      </c>
      <c r="F5" s="2" t="s">
        <v>137</v>
      </c>
      <c r="G5" s="2" t="s">
        <v>138</v>
      </c>
      <c r="H5" s="2"/>
      <c r="I5" s="2"/>
      <c r="J5" s="2"/>
      <c r="K5" s="2" t="s">
        <v>139</v>
      </c>
    </row>
    <row r="6" spans="1:11" ht="55.15" customHeight="1" x14ac:dyDescent="0.25">
      <c r="A6" s="2"/>
      <c r="B6" s="2"/>
      <c r="C6" s="32" t="s">
        <v>140</v>
      </c>
      <c r="D6" s="32" t="s">
        <v>141</v>
      </c>
      <c r="E6" s="2"/>
      <c r="F6" s="2"/>
      <c r="G6" s="32" t="s">
        <v>142</v>
      </c>
      <c r="H6" s="32" t="s">
        <v>143</v>
      </c>
      <c r="I6" s="66" t="s">
        <v>144</v>
      </c>
      <c r="J6" s="66" t="s">
        <v>145</v>
      </c>
      <c r="K6" s="2"/>
    </row>
    <row r="7" spans="1:11" x14ac:dyDescent="0.25">
      <c r="A7" s="32">
        <v>1</v>
      </c>
      <c r="B7" s="32">
        <v>2</v>
      </c>
      <c r="C7" s="32">
        <v>3</v>
      </c>
      <c r="D7" s="32">
        <v>4</v>
      </c>
      <c r="E7" s="32">
        <v>5</v>
      </c>
      <c r="F7" s="32">
        <v>6</v>
      </c>
      <c r="G7" s="32">
        <v>7</v>
      </c>
      <c r="H7" s="32"/>
      <c r="I7" s="32">
        <v>8</v>
      </c>
      <c r="J7" s="32">
        <v>9</v>
      </c>
      <c r="K7" s="32">
        <v>10</v>
      </c>
    </row>
    <row r="8" spans="1:11" ht="12.75" customHeight="1" x14ac:dyDescent="0.25">
      <c r="A8" s="241" t="s">
        <v>146</v>
      </c>
      <c r="B8" s="242"/>
      <c r="C8" s="242"/>
      <c r="D8" s="242"/>
      <c r="E8" s="242"/>
      <c r="F8" s="242"/>
      <c r="G8" s="242"/>
      <c r="H8" s="242"/>
      <c r="I8" s="242"/>
      <c r="J8" s="243"/>
      <c r="K8" s="259" t="s">
        <v>147</v>
      </c>
    </row>
    <row r="9" spans="1:11" ht="15" customHeight="1" x14ac:dyDescent="0.25">
      <c r="A9" s="250" t="s">
        <v>148</v>
      </c>
      <c r="B9" s="250" t="s">
        <v>149</v>
      </c>
      <c r="C9" s="253" t="s">
        <v>150</v>
      </c>
      <c r="D9" s="253" t="s">
        <v>151</v>
      </c>
      <c r="E9" s="29" t="s">
        <v>29</v>
      </c>
      <c r="F9" s="67" t="s">
        <v>152</v>
      </c>
      <c r="G9" s="68">
        <v>908163.27</v>
      </c>
      <c r="H9" s="68">
        <f>H10+H11+H12+H13</f>
        <v>0</v>
      </c>
      <c r="I9" s="69">
        <f>I10+I11+I12+I13</f>
        <v>0</v>
      </c>
      <c r="J9" s="69">
        <f>J10+J11+J12+J13</f>
        <v>0</v>
      </c>
      <c r="K9" s="260"/>
    </row>
    <row r="10" spans="1:11" x14ac:dyDescent="0.25">
      <c r="A10" s="251"/>
      <c r="B10" s="251"/>
      <c r="C10" s="254"/>
      <c r="D10" s="254"/>
      <c r="E10" s="70" t="s">
        <v>58</v>
      </c>
      <c r="F10" s="32" t="s">
        <v>152</v>
      </c>
      <c r="G10" s="66">
        <v>854400</v>
      </c>
      <c r="H10" s="66">
        <v>0</v>
      </c>
      <c r="I10" s="66">
        <v>0</v>
      </c>
      <c r="J10" s="66">
        <v>0</v>
      </c>
      <c r="K10" s="260"/>
    </row>
    <row r="11" spans="1:11" x14ac:dyDescent="0.25">
      <c r="A11" s="251"/>
      <c r="B11" s="251"/>
      <c r="C11" s="254"/>
      <c r="D11" s="254"/>
      <c r="E11" s="70" t="s">
        <v>31</v>
      </c>
      <c r="F11" s="32" t="s">
        <v>152</v>
      </c>
      <c r="G11" s="66">
        <v>35600</v>
      </c>
      <c r="H11" s="66">
        <v>0</v>
      </c>
      <c r="I11" s="66">
        <v>0</v>
      </c>
      <c r="J11" s="66">
        <v>0</v>
      </c>
      <c r="K11" s="260"/>
    </row>
    <row r="12" spans="1:11" x14ac:dyDescent="0.25">
      <c r="A12" s="251"/>
      <c r="B12" s="251"/>
      <c r="C12" s="254"/>
      <c r="D12" s="254"/>
      <c r="E12" s="70" t="s">
        <v>80</v>
      </c>
      <c r="F12" s="32" t="s">
        <v>152</v>
      </c>
      <c r="G12" s="66">
        <v>18163.27</v>
      </c>
      <c r="H12" s="66">
        <v>0</v>
      </c>
      <c r="I12" s="66">
        <v>0</v>
      </c>
      <c r="J12" s="66">
        <v>0</v>
      </c>
      <c r="K12" s="260"/>
    </row>
    <row r="13" spans="1:11" ht="25.5" x14ac:dyDescent="0.25">
      <c r="A13" s="252"/>
      <c r="B13" s="252"/>
      <c r="C13" s="255"/>
      <c r="D13" s="255"/>
      <c r="E13" s="70" t="s">
        <v>153</v>
      </c>
      <c r="F13" s="32" t="s">
        <v>152</v>
      </c>
      <c r="G13" s="71">
        <v>0</v>
      </c>
      <c r="H13" s="71">
        <v>0</v>
      </c>
      <c r="I13" s="71">
        <v>0</v>
      </c>
      <c r="J13" s="71">
        <v>0</v>
      </c>
      <c r="K13" s="260"/>
    </row>
    <row r="14" spans="1:11" x14ac:dyDescent="0.25">
      <c r="A14" s="241" t="s">
        <v>154</v>
      </c>
      <c r="B14" s="242"/>
      <c r="C14" s="242"/>
      <c r="D14" s="242"/>
      <c r="E14" s="242"/>
      <c r="F14" s="242"/>
      <c r="G14" s="242"/>
      <c r="H14" s="242"/>
      <c r="I14" s="242"/>
      <c r="J14" s="243"/>
      <c r="K14" s="260"/>
    </row>
    <row r="15" spans="1:11" x14ac:dyDescent="0.25">
      <c r="A15" s="250" t="s">
        <v>155</v>
      </c>
      <c r="B15" s="250" t="s">
        <v>149</v>
      </c>
      <c r="C15" s="253" t="s">
        <v>156</v>
      </c>
      <c r="D15" s="253" t="s">
        <v>157</v>
      </c>
      <c r="E15" s="29" t="s">
        <v>29</v>
      </c>
      <c r="F15" s="67" t="s">
        <v>158</v>
      </c>
      <c r="G15" s="68">
        <f>SUM(G16:G19)</f>
        <v>1061233.1499999999</v>
      </c>
      <c r="H15" s="68">
        <f>H16+H17+H18+H19</f>
        <v>1065530.1000000001</v>
      </c>
      <c r="I15" s="69">
        <f>I16+I17+I18+I19</f>
        <v>0</v>
      </c>
      <c r="J15" s="69">
        <f>J16+J17+J18+J19</f>
        <v>0</v>
      </c>
      <c r="K15" s="260"/>
    </row>
    <row r="16" spans="1:11" x14ac:dyDescent="0.25">
      <c r="A16" s="251"/>
      <c r="B16" s="251"/>
      <c r="C16" s="254"/>
      <c r="D16" s="254"/>
      <c r="E16" s="70" t="s">
        <v>58</v>
      </c>
      <c r="F16" s="32" t="s">
        <v>158</v>
      </c>
      <c r="G16" s="71">
        <v>0</v>
      </c>
      <c r="H16" s="71">
        <v>0</v>
      </c>
      <c r="I16" s="66">
        <v>0</v>
      </c>
      <c r="J16" s="66">
        <v>0</v>
      </c>
      <c r="K16" s="260"/>
    </row>
    <row r="17" spans="1:11" x14ac:dyDescent="0.25">
      <c r="A17" s="251"/>
      <c r="B17" s="251"/>
      <c r="C17" s="254"/>
      <c r="D17" s="254"/>
      <c r="E17" s="70" t="s">
        <v>31</v>
      </c>
      <c r="F17" s="32" t="s">
        <v>158</v>
      </c>
      <c r="G17" s="66">
        <v>1000000</v>
      </c>
      <c r="H17" s="66">
        <v>1000000</v>
      </c>
      <c r="I17" s="66">
        <v>0</v>
      </c>
      <c r="J17" s="66">
        <v>0</v>
      </c>
      <c r="K17" s="260"/>
    </row>
    <row r="18" spans="1:11" x14ac:dyDescent="0.25">
      <c r="A18" s="251"/>
      <c r="B18" s="251"/>
      <c r="C18" s="254"/>
      <c r="D18" s="254"/>
      <c r="E18" s="70" t="s">
        <v>80</v>
      </c>
      <c r="F18" s="32" t="s">
        <v>158</v>
      </c>
      <c r="G18" s="66">
        <v>61233.15</v>
      </c>
      <c r="H18" s="66">
        <v>65530.1</v>
      </c>
      <c r="I18" s="66">
        <v>0</v>
      </c>
      <c r="J18" s="66">
        <v>0</v>
      </c>
      <c r="K18" s="260"/>
    </row>
    <row r="19" spans="1:11" ht="25.5" x14ac:dyDescent="0.25">
      <c r="A19" s="252"/>
      <c r="B19" s="252"/>
      <c r="C19" s="255"/>
      <c r="D19" s="255"/>
      <c r="E19" s="70" t="s">
        <v>153</v>
      </c>
      <c r="F19" s="32" t="s">
        <v>158</v>
      </c>
      <c r="G19" s="71">
        <v>0</v>
      </c>
      <c r="H19" s="71">
        <v>0</v>
      </c>
      <c r="I19" s="71">
        <v>0</v>
      </c>
      <c r="J19" s="71">
        <v>0</v>
      </c>
      <c r="K19" s="260"/>
    </row>
    <row r="20" spans="1:11" x14ac:dyDescent="0.25">
      <c r="A20" s="241" t="s">
        <v>159</v>
      </c>
      <c r="B20" s="242"/>
      <c r="C20" s="242"/>
      <c r="D20" s="242"/>
      <c r="E20" s="242"/>
      <c r="F20" s="242"/>
      <c r="G20" s="242"/>
      <c r="H20" s="242"/>
      <c r="I20" s="242"/>
      <c r="J20" s="243"/>
      <c r="K20" s="260"/>
    </row>
    <row r="21" spans="1:11" ht="31.5" customHeight="1" x14ac:dyDescent="0.25">
      <c r="A21" s="256" t="s">
        <v>160</v>
      </c>
      <c r="B21" s="250" t="s">
        <v>149</v>
      </c>
      <c r="C21" s="253" t="s">
        <v>161</v>
      </c>
      <c r="D21" s="253" t="s">
        <v>157</v>
      </c>
      <c r="E21" s="29" t="s">
        <v>29</v>
      </c>
      <c r="F21" s="62" t="s">
        <v>162</v>
      </c>
      <c r="G21" s="68">
        <f>SUM(G22:G25)</f>
        <v>0</v>
      </c>
      <c r="H21" s="68">
        <f>H22+H23+H24+H25</f>
        <v>765306.12</v>
      </c>
      <c r="I21" s="69">
        <f>I22+I23+I24+I25</f>
        <v>0</v>
      </c>
      <c r="J21" s="69">
        <f>J22+J23+J24+J25</f>
        <v>0</v>
      </c>
      <c r="K21" s="260"/>
    </row>
    <row r="22" spans="1:11" ht="26.25" customHeight="1" x14ac:dyDescent="0.25">
      <c r="A22" s="257"/>
      <c r="B22" s="251"/>
      <c r="C22" s="254"/>
      <c r="D22" s="254"/>
      <c r="E22" s="70" t="s">
        <v>58</v>
      </c>
      <c r="F22" s="30" t="s">
        <v>162</v>
      </c>
      <c r="G22" s="71">
        <v>0</v>
      </c>
      <c r="H22" s="71">
        <v>720000</v>
      </c>
      <c r="I22" s="66">
        <v>0</v>
      </c>
      <c r="J22" s="66">
        <v>0</v>
      </c>
      <c r="K22" s="260"/>
    </row>
    <row r="23" spans="1:11" ht="24" customHeight="1" x14ac:dyDescent="0.25">
      <c r="A23" s="257"/>
      <c r="B23" s="251"/>
      <c r="C23" s="254"/>
      <c r="D23" s="254"/>
      <c r="E23" s="70" t="s">
        <v>31</v>
      </c>
      <c r="F23" s="30" t="s">
        <v>162</v>
      </c>
      <c r="G23" s="66">
        <v>0</v>
      </c>
      <c r="H23" s="66">
        <v>30000</v>
      </c>
      <c r="I23" s="66">
        <v>0</v>
      </c>
      <c r="J23" s="66">
        <v>0</v>
      </c>
      <c r="K23" s="260"/>
    </row>
    <row r="24" spans="1:11" ht="28.5" customHeight="1" x14ac:dyDescent="0.25">
      <c r="A24" s="257"/>
      <c r="B24" s="251"/>
      <c r="C24" s="254"/>
      <c r="D24" s="254"/>
      <c r="E24" s="70" t="s">
        <v>80</v>
      </c>
      <c r="F24" s="30" t="s">
        <v>162</v>
      </c>
      <c r="G24" s="66">
        <v>0</v>
      </c>
      <c r="H24" s="66">
        <v>15306.12</v>
      </c>
      <c r="I24" s="66">
        <v>0</v>
      </c>
      <c r="J24" s="66">
        <v>0</v>
      </c>
      <c r="K24" s="260"/>
    </row>
    <row r="25" spans="1:11" ht="31.5" customHeight="1" x14ac:dyDescent="0.25">
      <c r="A25" s="258"/>
      <c r="B25" s="252"/>
      <c r="C25" s="255"/>
      <c r="D25" s="255"/>
      <c r="E25" s="70" t="s">
        <v>153</v>
      </c>
      <c r="F25" s="30" t="s">
        <v>162</v>
      </c>
      <c r="G25" s="71">
        <v>0</v>
      </c>
      <c r="H25" s="71">
        <v>0</v>
      </c>
      <c r="I25" s="71">
        <v>0</v>
      </c>
      <c r="J25" s="71">
        <v>0</v>
      </c>
      <c r="K25" s="261"/>
    </row>
    <row r="26" spans="1:11" ht="16.899999999999999" customHeight="1" x14ac:dyDescent="0.25">
      <c r="A26" s="4" t="s">
        <v>163</v>
      </c>
      <c r="B26" s="4"/>
      <c r="C26" s="4"/>
      <c r="D26" s="4"/>
      <c r="E26" s="4"/>
      <c r="F26" s="4"/>
      <c r="G26" s="32"/>
      <c r="H26" s="32"/>
      <c r="I26" s="66"/>
      <c r="J26" s="66"/>
      <c r="K26" s="231" t="s">
        <v>164</v>
      </c>
    </row>
    <row r="27" spans="1:11" ht="21.75" customHeight="1" x14ac:dyDescent="0.25">
      <c r="A27" s="262" t="s">
        <v>165</v>
      </c>
      <c r="B27" s="225" t="s">
        <v>166</v>
      </c>
      <c r="C27" s="253" t="s">
        <v>150</v>
      </c>
      <c r="D27" s="253" t="s">
        <v>167</v>
      </c>
      <c r="E27" s="73" t="s">
        <v>29</v>
      </c>
      <c r="F27" s="74" t="s">
        <v>168</v>
      </c>
      <c r="G27" s="68">
        <f>G28+G29+G30+G31</f>
        <v>222800</v>
      </c>
      <c r="H27" s="68">
        <f>H28+H29+H30+H31</f>
        <v>370100</v>
      </c>
      <c r="I27" s="68">
        <f>I28+I29+I30+I31</f>
        <v>145600</v>
      </c>
      <c r="J27" s="68">
        <f>J28+J29+J30+J31</f>
        <v>151400</v>
      </c>
      <c r="K27" s="232"/>
    </row>
    <row r="28" spans="1:11" ht="18.75" customHeight="1" x14ac:dyDescent="0.25">
      <c r="A28" s="263"/>
      <c r="B28" s="225"/>
      <c r="C28" s="254"/>
      <c r="D28" s="254"/>
      <c r="E28" s="70" t="s">
        <v>58</v>
      </c>
      <c r="F28" s="75" t="s">
        <v>168</v>
      </c>
      <c r="G28" s="66">
        <f t="shared" ref="G28:H29" si="0">G33+G38+G43+G48+G53+G58+G63+G68+G73+G78+G83+G88</f>
        <v>0</v>
      </c>
      <c r="H28" s="66">
        <f t="shared" si="0"/>
        <v>0</v>
      </c>
      <c r="I28" s="66">
        <v>0</v>
      </c>
      <c r="J28" s="66">
        <v>0</v>
      </c>
      <c r="K28" s="232"/>
    </row>
    <row r="29" spans="1:11" ht="18.75" customHeight="1" x14ac:dyDescent="0.25">
      <c r="A29" s="263"/>
      <c r="B29" s="225"/>
      <c r="C29" s="254"/>
      <c r="D29" s="254"/>
      <c r="E29" s="70" t="s">
        <v>31</v>
      </c>
      <c r="F29" s="75" t="s">
        <v>168</v>
      </c>
      <c r="G29" s="66">
        <f t="shared" si="0"/>
        <v>0</v>
      </c>
      <c r="H29" s="66">
        <f t="shared" si="0"/>
        <v>0</v>
      </c>
      <c r="I29" s="66">
        <v>0</v>
      </c>
      <c r="J29" s="66">
        <v>0</v>
      </c>
      <c r="K29" s="232"/>
    </row>
    <row r="30" spans="1:11" ht="29.25" customHeight="1" x14ac:dyDescent="0.25">
      <c r="A30" s="263"/>
      <c r="B30" s="225"/>
      <c r="C30" s="254"/>
      <c r="D30" s="254"/>
      <c r="E30" s="70" t="s">
        <v>80</v>
      </c>
      <c r="F30" s="75" t="s">
        <v>168</v>
      </c>
      <c r="G30" s="66">
        <f>G35+G40+G45+G50+G55+G60+G65+G70+G75+G80+G85+G90</f>
        <v>222800</v>
      </c>
      <c r="H30" s="66">
        <f>H32+H37+H42+H47+H52+H57+H62+H67+H72+H77+H82+H87</f>
        <v>370100</v>
      </c>
      <c r="I30" s="66">
        <f>I35+I40+I45+I50+I55+I60+I65+I70+I75+I80+I85+I90</f>
        <v>145600</v>
      </c>
      <c r="J30" s="66">
        <f>J35+J40+J45+J50+J55+J60+J75+J80+J85+J90</f>
        <v>151400</v>
      </c>
      <c r="K30" s="232"/>
    </row>
    <row r="31" spans="1:11" ht="27" customHeight="1" x14ac:dyDescent="0.25">
      <c r="A31" s="264"/>
      <c r="B31" s="225"/>
      <c r="C31" s="255"/>
      <c r="D31" s="255"/>
      <c r="E31" s="70" t="s">
        <v>153</v>
      </c>
      <c r="F31" s="75" t="s">
        <v>168</v>
      </c>
      <c r="G31" s="66">
        <v>0</v>
      </c>
      <c r="H31" s="66">
        <f>H36+H41+H46+H51+H56+H61+H66+H71+H76+H81+H86+H91</f>
        <v>0</v>
      </c>
      <c r="I31" s="66">
        <v>0</v>
      </c>
      <c r="J31" s="66">
        <v>0</v>
      </c>
      <c r="K31" s="232"/>
    </row>
    <row r="32" spans="1:11" ht="18" customHeight="1" x14ac:dyDescent="0.25">
      <c r="A32" s="226" t="s">
        <v>169</v>
      </c>
      <c r="B32" s="225" t="s">
        <v>166</v>
      </c>
      <c r="C32" s="230" t="s">
        <v>170</v>
      </c>
      <c r="D32" s="230" t="s">
        <v>171</v>
      </c>
      <c r="E32" s="73" t="s">
        <v>29</v>
      </c>
      <c r="F32" s="66" t="s">
        <v>168</v>
      </c>
      <c r="G32" s="68">
        <f>G33+G34+G35+G36</f>
        <v>18877</v>
      </c>
      <c r="H32" s="68">
        <f>H33+H34+H35+H36</f>
        <v>35600</v>
      </c>
      <c r="I32" s="68">
        <f>I33+I34+I35+I36</f>
        <v>0</v>
      </c>
      <c r="J32" s="68">
        <f>J33+J34+J35+J36</f>
        <v>0</v>
      </c>
      <c r="K32" s="232"/>
    </row>
    <row r="33" spans="1:11" ht="18" customHeight="1" x14ac:dyDescent="0.25">
      <c r="A33" s="226"/>
      <c r="B33" s="225"/>
      <c r="C33" s="230"/>
      <c r="D33" s="230"/>
      <c r="E33" s="70" t="s">
        <v>58</v>
      </c>
      <c r="F33" s="66" t="s">
        <v>168</v>
      </c>
      <c r="G33" s="66">
        <v>0</v>
      </c>
      <c r="H33" s="66">
        <v>0</v>
      </c>
      <c r="I33" s="66">
        <v>0</v>
      </c>
      <c r="J33" s="66">
        <v>0</v>
      </c>
      <c r="K33" s="232"/>
    </row>
    <row r="34" spans="1:11" ht="18" customHeight="1" x14ac:dyDescent="0.25">
      <c r="A34" s="226"/>
      <c r="B34" s="225"/>
      <c r="C34" s="230"/>
      <c r="D34" s="230"/>
      <c r="E34" s="70" t="s">
        <v>31</v>
      </c>
      <c r="F34" s="66" t="s">
        <v>168</v>
      </c>
      <c r="G34" s="66">
        <v>0</v>
      </c>
      <c r="H34" s="66">
        <v>0</v>
      </c>
      <c r="I34" s="66">
        <v>0</v>
      </c>
      <c r="J34" s="66">
        <v>0</v>
      </c>
      <c r="K34" s="232"/>
    </row>
    <row r="35" spans="1:11" ht="18" customHeight="1" x14ac:dyDescent="0.25">
      <c r="A35" s="226"/>
      <c r="B35" s="225"/>
      <c r="C35" s="230"/>
      <c r="D35" s="230"/>
      <c r="E35" s="70" t="s">
        <v>80</v>
      </c>
      <c r="F35" s="66" t="s">
        <v>168</v>
      </c>
      <c r="G35" s="66">
        <v>18877</v>
      </c>
      <c r="H35" s="66">
        <v>35600</v>
      </c>
      <c r="I35" s="66">
        <v>0</v>
      </c>
      <c r="J35" s="66">
        <v>0</v>
      </c>
      <c r="K35" s="232"/>
    </row>
    <row r="36" spans="1:11" ht="27" customHeight="1" x14ac:dyDescent="0.25">
      <c r="A36" s="226"/>
      <c r="B36" s="225"/>
      <c r="C36" s="230"/>
      <c r="D36" s="230"/>
      <c r="E36" s="70" t="s">
        <v>153</v>
      </c>
      <c r="F36" s="66" t="s">
        <v>168</v>
      </c>
      <c r="G36" s="66">
        <v>0</v>
      </c>
      <c r="H36" s="66">
        <v>0</v>
      </c>
      <c r="I36" s="66">
        <v>0</v>
      </c>
      <c r="J36" s="66">
        <v>0</v>
      </c>
      <c r="K36" s="232"/>
    </row>
    <row r="37" spans="1:11" ht="18" customHeight="1" x14ac:dyDescent="0.25">
      <c r="A37" s="226" t="s">
        <v>172</v>
      </c>
      <c r="B37" s="225" t="s">
        <v>166</v>
      </c>
      <c r="C37" s="230" t="s">
        <v>156</v>
      </c>
      <c r="D37" s="230" t="s">
        <v>161</v>
      </c>
      <c r="E37" s="73" t="s">
        <v>29</v>
      </c>
      <c r="F37" s="66" t="s">
        <v>168</v>
      </c>
      <c r="G37" s="68">
        <f>G38+G39+G40+G41</f>
        <v>1633</v>
      </c>
      <c r="H37" s="68">
        <f>H38+H39+H40+H41</f>
        <v>9324</v>
      </c>
      <c r="I37" s="68">
        <f>I38+I39+I40+I41</f>
        <v>0</v>
      </c>
      <c r="J37" s="68">
        <f>J38+J39+J40+J41</f>
        <v>0</v>
      </c>
      <c r="K37" s="232"/>
    </row>
    <row r="38" spans="1:11" ht="18" customHeight="1" x14ac:dyDescent="0.25">
      <c r="A38" s="226"/>
      <c r="B38" s="225"/>
      <c r="C38" s="230"/>
      <c r="D38" s="230"/>
      <c r="E38" s="70" t="s">
        <v>58</v>
      </c>
      <c r="F38" s="66" t="s">
        <v>168</v>
      </c>
      <c r="G38" s="66">
        <v>0</v>
      </c>
      <c r="H38" s="66">
        <v>0</v>
      </c>
      <c r="I38" s="66">
        <v>0</v>
      </c>
      <c r="J38" s="66">
        <v>0</v>
      </c>
      <c r="K38" s="232"/>
    </row>
    <row r="39" spans="1:11" ht="18" customHeight="1" x14ac:dyDescent="0.25">
      <c r="A39" s="226"/>
      <c r="B39" s="225"/>
      <c r="C39" s="230"/>
      <c r="D39" s="230"/>
      <c r="E39" s="70" t="s">
        <v>31</v>
      </c>
      <c r="F39" s="66" t="s">
        <v>168</v>
      </c>
      <c r="G39" s="66">
        <v>0</v>
      </c>
      <c r="H39" s="66">
        <v>0</v>
      </c>
      <c r="I39" s="66">
        <v>0</v>
      </c>
      <c r="J39" s="66">
        <v>0</v>
      </c>
      <c r="K39" s="232"/>
    </row>
    <row r="40" spans="1:11" ht="18" customHeight="1" x14ac:dyDescent="0.25">
      <c r="A40" s="226"/>
      <c r="B40" s="225"/>
      <c r="C40" s="230"/>
      <c r="D40" s="230"/>
      <c r="E40" s="70" t="s">
        <v>80</v>
      </c>
      <c r="F40" s="66" t="s">
        <v>168</v>
      </c>
      <c r="G40" s="66">
        <v>1633</v>
      </c>
      <c r="H40" s="66">
        <v>9324</v>
      </c>
      <c r="I40" s="66">
        <v>0</v>
      </c>
      <c r="J40" s="66">
        <v>0</v>
      </c>
      <c r="K40" s="232"/>
    </row>
    <row r="41" spans="1:11" ht="28.15" customHeight="1" x14ac:dyDescent="0.25">
      <c r="A41" s="226"/>
      <c r="B41" s="225"/>
      <c r="C41" s="230"/>
      <c r="D41" s="230"/>
      <c r="E41" s="70" t="s">
        <v>153</v>
      </c>
      <c r="F41" s="66" t="s">
        <v>168</v>
      </c>
      <c r="G41" s="66">
        <v>0</v>
      </c>
      <c r="H41" s="66">
        <v>0</v>
      </c>
      <c r="I41" s="66">
        <v>0</v>
      </c>
      <c r="J41" s="66">
        <v>0</v>
      </c>
      <c r="K41" s="232"/>
    </row>
    <row r="42" spans="1:11" ht="18" customHeight="1" x14ac:dyDescent="0.25">
      <c r="A42" s="226" t="s">
        <v>173</v>
      </c>
      <c r="B42" s="225" t="s">
        <v>166</v>
      </c>
      <c r="C42" s="230" t="s">
        <v>156</v>
      </c>
      <c r="D42" s="230" t="s">
        <v>161</v>
      </c>
      <c r="E42" s="73" t="s">
        <v>29</v>
      </c>
      <c r="F42" s="66" t="s">
        <v>168</v>
      </c>
      <c r="G42" s="68">
        <f>G43+G44+G45+G46</f>
        <v>12755</v>
      </c>
      <c r="H42" s="68">
        <f>H43+H44+H45+H46</f>
        <v>20300</v>
      </c>
      <c r="I42" s="68">
        <f>I43+I44+I45+I46</f>
        <v>0</v>
      </c>
      <c r="J42" s="68">
        <f>J43+J44+J45+J46</f>
        <v>0</v>
      </c>
      <c r="K42" s="232"/>
    </row>
    <row r="43" spans="1:11" ht="18" customHeight="1" x14ac:dyDescent="0.25">
      <c r="A43" s="226"/>
      <c r="B43" s="225"/>
      <c r="C43" s="230"/>
      <c r="D43" s="230"/>
      <c r="E43" s="70" t="s">
        <v>58</v>
      </c>
      <c r="F43" s="66" t="s">
        <v>168</v>
      </c>
      <c r="G43" s="66">
        <v>0</v>
      </c>
      <c r="H43" s="66">
        <v>0</v>
      </c>
      <c r="I43" s="66">
        <v>0</v>
      </c>
      <c r="J43" s="66">
        <v>0</v>
      </c>
      <c r="K43" s="232"/>
    </row>
    <row r="44" spans="1:11" ht="18" customHeight="1" x14ac:dyDescent="0.25">
      <c r="A44" s="226"/>
      <c r="B44" s="225"/>
      <c r="C44" s="230"/>
      <c r="D44" s="230"/>
      <c r="E44" s="70" t="s">
        <v>31</v>
      </c>
      <c r="F44" s="66" t="s">
        <v>168</v>
      </c>
      <c r="G44" s="66">
        <v>0</v>
      </c>
      <c r="H44" s="66">
        <v>0</v>
      </c>
      <c r="I44" s="66">
        <v>0</v>
      </c>
      <c r="J44" s="66">
        <v>0</v>
      </c>
      <c r="K44" s="232"/>
    </row>
    <row r="45" spans="1:11" ht="18" customHeight="1" x14ac:dyDescent="0.25">
      <c r="A45" s="226"/>
      <c r="B45" s="225"/>
      <c r="C45" s="230"/>
      <c r="D45" s="230"/>
      <c r="E45" s="70" t="s">
        <v>80</v>
      </c>
      <c r="F45" s="66" t="s">
        <v>168</v>
      </c>
      <c r="G45" s="66">
        <v>12755</v>
      </c>
      <c r="H45" s="66">
        <v>20300</v>
      </c>
      <c r="I45" s="66">
        <v>0</v>
      </c>
      <c r="J45" s="66">
        <v>0</v>
      </c>
      <c r="K45" s="232"/>
    </row>
    <row r="46" spans="1:11" ht="28.15" customHeight="1" x14ac:dyDescent="0.25">
      <c r="A46" s="226"/>
      <c r="B46" s="225"/>
      <c r="C46" s="230"/>
      <c r="D46" s="230"/>
      <c r="E46" s="70" t="s">
        <v>153</v>
      </c>
      <c r="F46" s="66" t="s">
        <v>168</v>
      </c>
      <c r="G46" s="66">
        <v>0</v>
      </c>
      <c r="H46" s="66">
        <v>0</v>
      </c>
      <c r="I46" s="66">
        <v>0</v>
      </c>
      <c r="J46" s="66">
        <v>0</v>
      </c>
      <c r="K46" s="232"/>
    </row>
    <row r="47" spans="1:11" ht="18" customHeight="1" x14ac:dyDescent="0.25">
      <c r="A47" s="226" t="s">
        <v>174</v>
      </c>
      <c r="B47" s="225" t="s">
        <v>166</v>
      </c>
      <c r="C47" s="230" t="s">
        <v>175</v>
      </c>
      <c r="D47" s="230" t="s">
        <v>176</v>
      </c>
      <c r="E47" s="73" t="s">
        <v>29</v>
      </c>
      <c r="F47" s="66" t="s">
        <v>168</v>
      </c>
      <c r="G47" s="68">
        <f>G48+G49+G50+G51</f>
        <v>1837</v>
      </c>
      <c r="H47" s="68">
        <f>H48+H49+H50+H51</f>
        <v>2293</v>
      </c>
      <c r="I47" s="68">
        <f>I48+I49+I50+I51</f>
        <v>0</v>
      </c>
      <c r="J47" s="68">
        <f>J48+J49+J50+J51</f>
        <v>0</v>
      </c>
      <c r="K47" s="232"/>
    </row>
    <row r="48" spans="1:11" ht="18" customHeight="1" x14ac:dyDescent="0.25">
      <c r="A48" s="226"/>
      <c r="B48" s="225"/>
      <c r="C48" s="230"/>
      <c r="D48" s="230"/>
      <c r="E48" s="70" t="s">
        <v>58</v>
      </c>
      <c r="F48" s="66" t="s">
        <v>168</v>
      </c>
      <c r="G48" s="66">
        <v>0</v>
      </c>
      <c r="H48" s="66">
        <v>0</v>
      </c>
      <c r="I48" s="66">
        <v>0</v>
      </c>
      <c r="J48" s="66">
        <v>0</v>
      </c>
      <c r="K48" s="232"/>
    </row>
    <row r="49" spans="1:11" ht="18" customHeight="1" x14ac:dyDescent="0.25">
      <c r="A49" s="226"/>
      <c r="B49" s="225"/>
      <c r="C49" s="230"/>
      <c r="D49" s="230"/>
      <c r="E49" s="70" t="s">
        <v>31</v>
      </c>
      <c r="F49" s="66" t="s">
        <v>168</v>
      </c>
      <c r="G49" s="66">
        <v>0</v>
      </c>
      <c r="H49" s="66">
        <v>0</v>
      </c>
      <c r="I49" s="66">
        <v>0</v>
      </c>
      <c r="J49" s="66">
        <v>0</v>
      </c>
      <c r="K49" s="232"/>
    </row>
    <row r="50" spans="1:11" ht="18" customHeight="1" x14ac:dyDescent="0.25">
      <c r="A50" s="226"/>
      <c r="B50" s="225"/>
      <c r="C50" s="230"/>
      <c r="D50" s="230"/>
      <c r="E50" s="70" t="s">
        <v>80</v>
      </c>
      <c r="F50" s="66" t="s">
        <v>168</v>
      </c>
      <c r="G50" s="66">
        <v>1837</v>
      </c>
      <c r="H50" s="66">
        <v>2293</v>
      </c>
      <c r="I50" s="66">
        <v>0</v>
      </c>
      <c r="J50" s="66">
        <v>0</v>
      </c>
      <c r="K50" s="232"/>
    </row>
    <row r="51" spans="1:11" ht="28.9" customHeight="1" x14ac:dyDescent="0.25">
      <c r="A51" s="226"/>
      <c r="B51" s="225"/>
      <c r="C51" s="230"/>
      <c r="D51" s="230"/>
      <c r="E51" s="70" t="s">
        <v>153</v>
      </c>
      <c r="F51" s="66" t="s">
        <v>168</v>
      </c>
      <c r="G51" s="66">
        <v>0</v>
      </c>
      <c r="H51" s="66">
        <v>0</v>
      </c>
      <c r="I51" s="66">
        <v>0</v>
      </c>
      <c r="J51" s="66">
        <v>0</v>
      </c>
      <c r="K51" s="232"/>
    </row>
    <row r="52" spans="1:11" ht="18" customHeight="1" x14ac:dyDescent="0.25">
      <c r="A52" s="226" t="s">
        <v>177</v>
      </c>
      <c r="B52" s="225" t="s">
        <v>166</v>
      </c>
      <c r="C52" s="230" t="s">
        <v>170</v>
      </c>
      <c r="D52" s="230" t="s">
        <v>171</v>
      </c>
      <c r="E52" s="73" t="s">
        <v>29</v>
      </c>
      <c r="F52" s="66" t="s">
        <v>168</v>
      </c>
      <c r="G52" s="68">
        <f>G53+G54+G55+G56</f>
        <v>1224</v>
      </c>
      <c r="H52" s="68">
        <f>H53+H54+H55+H56</f>
        <v>3117</v>
      </c>
      <c r="I52" s="68">
        <f>I53+I54+I55+I56</f>
        <v>0</v>
      </c>
      <c r="J52" s="68">
        <f>J53+J54+J55+J56</f>
        <v>0</v>
      </c>
      <c r="K52" s="232"/>
    </row>
    <row r="53" spans="1:11" ht="18" customHeight="1" x14ac:dyDescent="0.25">
      <c r="A53" s="226"/>
      <c r="B53" s="225"/>
      <c r="C53" s="230"/>
      <c r="D53" s="230"/>
      <c r="E53" s="70" t="s">
        <v>58</v>
      </c>
      <c r="F53" s="66" t="s">
        <v>168</v>
      </c>
      <c r="G53" s="66">
        <v>0</v>
      </c>
      <c r="H53" s="66">
        <v>0</v>
      </c>
      <c r="I53" s="66">
        <v>0</v>
      </c>
      <c r="J53" s="66">
        <v>0</v>
      </c>
      <c r="K53" s="232"/>
    </row>
    <row r="54" spans="1:11" ht="18" customHeight="1" x14ac:dyDescent="0.25">
      <c r="A54" s="226"/>
      <c r="B54" s="225"/>
      <c r="C54" s="230"/>
      <c r="D54" s="230"/>
      <c r="E54" s="70" t="s">
        <v>31</v>
      </c>
      <c r="F54" s="66" t="s">
        <v>168</v>
      </c>
      <c r="G54" s="66">
        <v>0</v>
      </c>
      <c r="H54" s="66">
        <v>0</v>
      </c>
      <c r="I54" s="66">
        <v>0</v>
      </c>
      <c r="J54" s="66">
        <v>0</v>
      </c>
      <c r="K54" s="232"/>
    </row>
    <row r="55" spans="1:11" ht="18" customHeight="1" x14ac:dyDescent="0.25">
      <c r="A55" s="226"/>
      <c r="B55" s="225"/>
      <c r="C55" s="230"/>
      <c r="D55" s="230"/>
      <c r="E55" s="70" t="s">
        <v>80</v>
      </c>
      <c r="F55" s="66" t="s">
        <v>168</v>
      </c>
      <c r="G55" s="66">
        <v>1224</v>
      </c>
      <c r="H55" s="66">
        <v>3117</v>
      </c>
      <c r="I55" s="66">
        <v>0</v>
      </c>
      <c r="J55" s="66">
        <v>0</v>
      </c>
      <c r="K55" s="232"/>
    </row>
    <row r="56" spans="1:11" ht="26.45" customHeight="1" x14ac:dyDescent="0.25">
      <c r="A56" s="226"/>
      <c r="B56" s="225"/>
      <c r="C56" s="230"/>
      <c r="D56" s="230"/>
      <c r="E56" s="70" t="s">
        <v>153</v>
      </c>
      <c r="F56" s="66" t="s">
        <v>168</v>
      </c>
      <c r="G56" s="66">
        <v>0</v>
      </c>
      <c r="H56" s="66">
        <v>0</v>
      </c>
      <c r="I56" s="66">
        <v>0</v>
      </c>
      <c r="J56" s="66">
        <v>0</v>
      </c>
      <c r="K56" s="232"/>
    </row>
    <row r="57" spans="1:11" ht="26.45" customHeight="1" x14ac:dyDescent="0.25">
      <c r="A57" s="231" t="s">
        <v>178</v>
      </c>
      <c r="B57" s="225" t="s">
        <v>166</v>
      </c>
      <c r="C57" s="230" t="s">
        <v>170</v>
      </c>
      <c r="D57" s="230" t="s">
        <v>171</v>
      </c>
      <c r="E57" s="73" t="s">
        <v>29</v>
      </c>
      <c r="F57" s="66" t="s">
        <v>168</v>
      </c>
      <c r="G57" s="68">
        <f>G58+G59+G61+G60</f>
        <v>5001</v>
      </c>
      <c r="H57" s="68">
        <f>H58+H59+H60+H61</f>
        <v>6366</v>
      </c>
      <c r="I57" s="68">
        <v>0</v>
      </c>
      <c r="J57" s="68">
        <v>0</v>
      </c>
      <c r="K57" s="232"/>
    </row>
    <row r="58" spans="1:11" ht="26.45" customHeight="1" x14ac:dyDescent="0.25">
      <c r="A58" s="232"/>
      <c r="B58" s="225"/>
      <c r="C58" s="230"/>
      <c r="D58" s="230"/>
      <c r="E58" s="70" t="s">
        <v>58</v>
      </c>
      <c r="F58" s="66" t="s">
        <v>168</v>
      </c>
      <c r="G58" s="66">
        <v>0</v>
      </c>
      <c r="H58" s="66">
        <v>0</v>
      </c>
      <c r="I58" s="66">
        <v>0</v>
      </c>
      <c r="J58" s="66">
        <v>0</v>
      </c>
      <c r="K58" s="232"/>
    </row>
    <row r="59" spans="1:11" ht="26.45" customHeight="1" x14ac:dyDescent="0.25">
      <c r="A59" s="232"/>
      <c r="B59" s="225"/>
      <c r="C59" s="230"/>
      <c r="D59" s="230"/>
      <c r="E59" s="70" t="s">
        <v>31</v>
      </c>
      <c r="F59" s="66" t="s">
        <v>168</v>
      </c>
      <c r="G59" s="66">
        <v>0</v>
      </c>
      <c r="H59" s="66">
        <v>0</v>
      </c>
      <c r="I59" s="66">
        <v>0</v>
      </c>
      <c r="J59" s="66">
        <v>0</v>
      </c>
      <c r="K59" s="232"/>
    </row>
    <row r="60" spans="1:11" ht="26.45" customHeight="1" x14ac:dyDescent="0.25">
      <c r="A60" s="232"/>
      <c r="B60" s="225"/>
      <c r="C60" s="230"/>
      <c r="D60" s="230"/>
      <c r="E60" s="70" t="s">
        <v>80</v>
      </c>
      <c r="F60" s="66" t="s">
        <v>168</v>
      </c>
      <c r="G60" s="66">
        <v>5001</v>
      </c>
      <c r="H60" s="66">
        <v>6366</v>
      </c>
      <c r="I60" s="66">
        <v>0</v>
      </c>
      <c r="J60" s="66">
        <v>0</v>
      </c>
      <c r="K60" s="232"/>
    </row>
    <row r="61" spans="1:11" ht="26.45" customHeight="1" x14ac:dyDescent="0.25">
      <c r="A61" s="233"/>
      <c r="B61" s="225"/>
      <c r="C61" s="230"/>
      <c r="D61" s="230"/>
      <c r="E61" s="70" t="s">
        <v>153</v>
      </c>
      <c r="F61" s="66" t="s">
        <v>168</v>
      </c>
      <c r="G61" s="66">
        <v>0</v>
      </c>
      <c r="H61" s="66">
        <v>0</v>
      </c>
      <c r="I61" s="66">
        <v>0</v>
      </c>
      <c r="J61" s="66">
        <v>0</v>
      </c>
      <c r="K61" s="232"/>
    </row>
    <row r="62" spans="1:11" ht="26.45" customHeight="1" x14ac:dyDescent="0.25">
      <c r="A62" s="231" t="s">
        <v>179</v>
      </c>
      <c r="B62" s="225" t="s">
        <v>166</v>
      </c>
      <c r="C62" s="230" t="s">
        <v>171</v>
      </c>
      <c r="D62" s="230" t="s">
        <v>171</v>
      </c>
      <c r="E62" s="73" t="s">
        <v>29</v>
      </c>
      <c r="F62" s="66" t="s">
        <v>168</v>
      </c>
      <c r="G62" s="68">
        <f>G63+G64+G65+G66</f>
        <v>0</v>
      </c>
      <c r="H62" s="68">
        <f>H63+H64+H65+H66</f>
        <v>15000</v>
      </c>
      <c r="I62" s="68">
        <f>I63+I64+I65+I66</f>
        <v>0</v>
      </c>
      <c r="J62" s="68">
        <f>J63+J64+J65+J66</f>
        <v>0</v>
      </c>
      <c r="K62" s="232"/>
    </row>
    <row r="63" spans="1:11" ht="26.45" customHeight="1" x14ac:dyDescent="0.25">
      <c r="A63" s="232"/>
      <c r="B63" s="225"/>
      <c r="C63" s="230"/>
      <c r="D63" s="230"/>
      <c r="E63" s="70" t="s">
        <v>58</v>
      </c>
      <c r="F63" s="66" t="s">
        <v>168</v>
      </c>
      <c r="G63" s="66">
        <v>0</v>
      </c>
      <c r="H63" s="66">
        <v>0</v>
      </c>
      <c r="I63" s="66">
        <v>0</v>
      </c>
      <c r="J63" s="66">
        <v>0</v>
      </c>
      <c r="K63" s="232"/>
    </row>
    <row r="64" spans="1:11" ht="26.45" customHeight="1" x14ac:dyDescent="0.25">
      <c r="A64" s="232"/>
      <c r="B64" s="225"/>
      <c r="C64" s="230"/>
      <c r="D64" s="230"/>
      <c r="E64" s="70" t="s">
        <v>31</v>
      </c>
      <c r="F64" s="66" t="s">
        <v>168</v>
      </c>
      <c r="G64" s="66">
        <v>0</v>
      </c>
      <c r="H64" s="66">
        <v>0</v>
      </c>
      <c r="I64" s="66">
        <v>0</v>
      </c>
      <c r="J64" s="66">
        <v>0</v>
      </c>
      <c r="K64" s="232"/>
    </row>
    <row r="65" spans="1:11" ht="26.45" customHeight="1" x14ac:dyDescent="0.25">
      <c r="A65" s="232"/>
      <c r="B65" s="225"/>
      <c r="C65" s="230"/>
      <c r="D65" s="230"/>
      <c r="E65" s="70" t="s">
        <v>80</v>
      </c>
      <c r="F65" s="66" t="s">
        <v>168</v>
      </c>
      <c r="G65" s="66">
        <v>0</v>
      </c>
      <c r="H65" s="66">
        <v>15000</v>
      </c>
      <c r="I65" s="66">
        <v>0</v>
      </c>
      <c r="J65" s="66">
        <v>0</v>
      </c>
      <c r="K65" s="232"/>
    </row>
    <row r="66" spans="1:11" ht="26.45" customHeight="1" x14ac:dyDescent="0.25">
      <c r="A66" s="233"/>
      <c r="B66" s="225"/>
      <c r="C66" s="230"/>
      <c r="D66" s="230"/>
      <c r="E66" s="70" t="s">
        <v>153</v>
      </c>
      <c r="F66" s="66" t="s">
        <v>168</v>
      </c>
      <c r="G66" s="66">
        <v>0</v>
      </c>
      <c r="H66" s="66">
        <v>0</v>
      </c>
      <c r="I66" s="66">
        <v>0</v>
      </c>
      <c r="J66" s="66">
        <v>0</v>
      </c>
      <c r="K66" s="232"/>
    </row>
    <row r="67" spans="1:11" ht="26.45" customHeight="1" x14ac:dyDescent="0.25">
      <c r="A67" s="231" t="s">
        <v>180</v>
      </c>
      <c r="B67" s="225" t="s">
        <v>166</v>
      </c>
      <c r="C67" s="230" t="s">
        <v>171</v>
      </c>
      <c r="D67" s="230" t="s">
        <v>171</v>
      </c>
      <c r="E67" s="73" t="s">
        <v>29</v>
      </c>
      <c r="F67" s="66" t="s">
        <v>168</v>
      </c>
      <c r="G67" s="68">
        <f>G68+G69+G70+G71</f>
        <v>0</v>
      </c>
      <c r="H67" s="68">
        <f>H68+H69+H70+H71</f>
        <v>6080</v>
      </c>
      <c r="I67" s="68">
        <f>I68+I70+I71</f>
        <v>0</v>
      </c>
      <c r="J67" s="68">
        <f>J68+J69+J70+J71</f>
        <v>0</v>
      </c>
      <c r="K67" s="232"/>
    </row>
    <row r="68" spans="1:11" ht="26.45" customHeight="1" x14ac:dyDescent="0.25">
      <c r="A68" s="232"/>
      <c r="B68" s="225"/>
      <c r="C68" s="230"/>
      <c r="D68" s="230"/>
      <c r="E68" s="70" t="s">
        <v>58</v>
      </c>
      <c r="F68" s="66" t="s">
        <v>168</v>
      </c>
      <c r="G68" s="66">
        <v>0</v>
      </c>
      <c r="H68" s="66">
        <v>0</v>
      </c>
      <c r="I68" s="66">
        <v>0</v>
      </c>
      <c r="J68" s="66">
        <v>0</v>
      </c>
      <c r="K68" s="232"/>
    </row>
    <row r="69" spans="1:11" ht="26.45" customHeight="1" x14ac:dyDescent="0.25">
      <c r="A69" s="232"/>
      <c r="B69" s="225"/>
      <c r="C69" s="230"/>
      <c r="D69" s="230"/>
      <c r="E69" s="70" t="s">
        <v>31</v>
      </c>
      <c r="F69" s="66" t="s">
        <v>168</v>
      </c>
      <c r="G69" s="66">
        <v>0</v>
      </c>
      <c r="H69" s="66">
        <v>0</v>
      </c>
      <c r="I69" s="66">
        <v>0</v>
      </c>
      <c r="J69" s="66">
        <v>0</v>
      </c>
      <c r="K69" s="232"/>
    </row>
    <row r="70" spans="1:11" ht="26.45" customHeight="1" x14ac:dyDescent="0.25">
      <c r="A70" s="232"/>
      <c r="B70" s="225"/>
      <c r="C70" s="230"/>
      <c r="D70" s="230"/>
      <c r="E70" s="70" t="s">
        <v>80</v>
      </c>
      <c r="F70" s="66" t="s">
        <v>168</v>
      </c>
      <c r="G70" s="66">
        <v>0</v>
      </c>
      <c r="H70" s="66">
        <v>6080</v>
      </c>
      <c r="I70" s="66">
        <v>0</v>
      </c>
      <c r="J70" s="66">
        <v>0</v>
      </c>
      <c r="K70" s="232"/>
    </row>
    <row r="71" spans="1:11" ht="26.45" customHeight="1" x14ac:dyDescent="0.25">
      <c r="A71" s="233"/>
      <c r="B71" s="225"/>
      <c r="C71" s="230"/>
      <c r="D71" s="230"/>
      <c r="E71" s="70" t="s">
        <v>153</v>
      </c>
      <c r="F71" s="66" t="s">
        <v>168</v>
      </c>
      <c r="G71" s="66">
        <v>0</v>
      </c>
      <c r="H71" s="66">
        <v>0</v>
      </c>
      <c r="I71" s="66">
        <v>0</v>
      </c>
      <c r="J71" s="66">
        <v>0</v>
      </c>
      <c r="K71" s="232"/>
    </row>
    <row r="72" spans="1:11" ht="26.45" customHeight="1" x14ac:dyDescent="0.25">
      <c r="A72" s="231" t="s">
        <v>181</v>
      </c>
      <c r="B72" s="225" t="s">
        <v>166</v>
      </c>
      <c r="C72" s="230" t="s">
        <v>170</v>
      </c>
      <c r="D72" s="230" t="s">
        <v>171</v>
      </c>
      <c r="E72" s="73" t="s">
        <v>29</v>
      </c>
      <c r="F72" s="66" t="s">
        <v>168</v>
      </c>
      <c r="G72" s="68">
        <f>G73+G74+G75+G76</f>
        <v>5000</v>
      </c>
      <c r="H72" s="68">
        <f>H73+H75+H76</f>
        <v>7800</v>
      </c>
      <c r="I72" s="68">
        <v>0</v>
      </c>
      <c r="J72" s="68">
        <v>0</v>
      </c>
      <c r="K72" s="232"/>
    </row>
    <row r="73" spans="1:11" ht="26.45" customHeight="1" x14ac:dyDescent="0.25">
      <c r="A73" s="232"/>
      <c r="B73" s="225"/>
      <c r="C73" s="230"/>
      <c r="D73" s="230"/>
      <c r="E73" s="70" t="s">
        <v>58</v>
      </c>
      <c r="F73" s="66" t="s">
        <v>168</v>
      </c>
      <c r="G73" s="66">
        <v>0</v>
      </c>
      <c r="H73" s="66">
        <v>0</v>
      </c>
      <c r="I73" s="66">
        <v>0</v>
      </c>
      <c r="J73" s="66">
        <v>0</v>
      </c>
      <c r="K73" s="232"/>
    </row>
    <row r="74" spans="1:11" ht="26.45" customHeight="1" x14ac:dyDescent="0.25">
      <c r="A74" s="232"/>
      <c r="B74" s="225"/>
      <c r="C74" s="230"/>
      <c r="D74" s="230"/>
      <c r="E74" s="70" t="s">
        <v>31</v>
      </c>
      <c r="F74" s="66" t="s">
        <v>168</v>
      </c>
      <c r="G74" s="66">
        <v>0</v>
      </c>
      <c r="H74" s="66">
        <v>0</v>
      </c>
      <c r="I74" s="66">
        <v>0</v>
      </c>
      <c r="J74" s="66">
        <v>0</v>
      </c>
      <c r="K74" s="232"/>
    </row>
    <row r="75" spans="1:11" ht="26.45" customHeight="1" x14ac:dyDescent="0.25">
      <c r="A75" s="232"/>
      <c r="B75" s="225"/>
      <c r="C75" s="230"/>
      <c r="D75" s="230"/>
      <c r="E75" s="70" t="s">
        <v>80</v>
      </c>
      <c r="F75" s="66" t="s">
        <v>168</v>
      </c>
      <c r="G75" s="66">
        <v>5000</v>
      </c>
      <c r="H75" s="66">
        <v>7800</v>
      </c>
      <c r="I75" s="66">
        <v>0</v>
      </c>
      <c r="J75" s="66">
        <v>0</v>
      </c>
      <c r="K75" s="232"/>
    </row>
    <row r="76" spans="1:11" ht="26.45" customHeight="1" x14ac:dyDescent="0.25">
      <c r="A76" s="233"/>
      <c r="B76" s="225"/>
      <c r="C76" s="230"/>
      <c r="D76" s="230"/>
      <c r="E76" s="70" t="s">
        <v>153</v>
      </c>
      <c r="F76" s="66" t="s">
        <v>168</v>
      </c>
      <c r="G76" s="66">
        <v>0</v>
      </c>
      <c r="H76" s="66">
        <v>0</v>
      </c>
      <c r="I76" s="66">
        <v>0</v>
      </c>
      <c r="J76" s="66">
        <v>0</v>
      </c>
      <c r="K76" s="232"/>
    </row>
    <row r="77" spans="1:11" ht="18" customHeight="1" x14ac:dyDescent="0.25">
      <c r="A77" s="226" t="s">
        <v>182</v>
      </c>
      <c r="B77" s="225" t="s">
        <v>166</v>
      </c>
      <c r="C77" s="230" t="s">
        <v>183</v>
      </c>
      <c r="D77" s="230" t="s">
        <v>184</v>
      </c>
      <c r="E77" s="73" t="s">
        <v>29</v>
      </c>
      <c r="F77" s="66" t="s">
        <v>168</v>
      </c>
      <c r="G77" s="68">
        <f>G78+G79+G80+G81</f>
        <v>1224</v>
      </c>
      <c r="H77" s="68">
        <f>H78+H79+H80+H81</f>
        <v>2220</v>
      </c>
      <c r="I77" s="68">
        <f>I78+I79+I80+I81</f>
        <v>0</v>
      </c>
      <c r="J77" s="68">
        <f>J78+J79+J80+J81</f>
        <v>0</v>
      </c>
      <c r="K77" s="232"/>
    </row>
    <row r="78" spans="1:11" ht="18" customHeight="1" x14ac:dyDescent="0.25">
      <c r="A78" s="226"/>
      <c r="B78" s="225"/>
      <c r="C78" s="230"/>
      <c r="D78" s="230"/>
      <c r="E78" s="70" t="s">
        <v>58</v>
      </c>
      <c r="F78" s="66" t="s">
        <v>168</v>
      </c>
      <c r="G78" s="66">
        <v>0</v>
      </c>
      <c r="H78" s="66">
        <v>0</v>
      </c>
      <c r="I78" s="66">
        <v>0</v>
      </c>
      <c r="J78" s="66">
        <v>0</v>
      </c>
      <c r="K78" s="232"/>
    </row>
    <row r="79" spans="1:11" ht="18" customHeight="1" x14ac:dyDescent="0.25">
      <c r="A79" s="226"/>
      <c r="B79" s="225"/>
      <c r="C79" s="230"/>
      <c r="D79" s="230"/>
      <c r="E79" s="70" t="s">
        <v>31</v>
      </c>
      <c r="F79" s="66" t="s">
        <v>168</v>
      </c>
      <c r="G79" s="66">
        <v>0</v>
      </c>
      <c r="H79" s="66">
        <v>0</v>
      </c>
      <c r="I79" s="66">
        <v>0</v>
      </c>
      <c r="J79" s="66">
        <v>0</v>
      </c>
      <c r="K79" s="232"/>
    </row>
    <row r="80" spans="1:11" ht="18" customHeight="1" x14ac:dyDescent="0.25">
      <c r="A80" s="226"/>
      <c r="B80" s="225"/>
      <c r="C80" s="230"/>
      <c r="D80" s="230"/>
      <c r="E80" s="70" t="s">
        <v>80</v>
      </c>
      <c r="F80" s="66" t="s">
        <v>168</v>
      </c>
      <c r="G80" s="66">
        <v>1224</v>
      </c>
      <c r="H80" s="66">
        <v>2220</v>
      </c>
      <c r="I80" s="66">
        <v>0</v>
      </c>
      <c r="J80" s="66">
        <v>0</v>
      </c>
      <c r="K80" s="232"/>
    </row>
    <row r="81" spans="1:16" ht="27.6" customHeight="1" x14ac:dyDescent="0.25">
      <c r="A81" s="226"/>
      <c r="B81" s="225"/>
      <c r="C81" s="230"/>
      <c r="D81" s="230"/>
      <c r="E81" s="70" t="s">
        <v>153</v>
      </c>
      <c r="F81" s="66" t="s">
        <v>168</v>
      </c>
      <c r="G81" s="66">
        <v>0</v>
      </c>
      <c r="H81" s="66">
        <v>0</v>
      </c>
      <c r="I81" s="66">
        <v>0</v>
      </c>
      <c r="J81" s="66">
        <v>0</v>
      </c>
      <c r="K81" s="232"/>
    </row>
    <row r="82" spans="1:16" ht="18" customHeight="1" x14ac:dyDescent="0.25">
      <c r="A82" s="226" t="s">
        <v>185</v>
      </c>
      <c r="B82" s="225" t="s">
        <v>166</v>
      </c>
      <c r="C82" s="230" t="s">
        <v>186</v>
      </c>
      <c r="D82" s="230" t="s">
        <v>157</v>
      </c>
      <c r="E82" s="73" t="s">
        <v>29</v>
      </c>
      <c r="F82" s="66" t="s">
        <v>168</v>
      </c>
      <c r="G82" s="68">
        <f>G83+G84+G85+G86</f>
        <v>2449</v>
      </c>
      <c r="H82" s="68">
        <f>H83+H84+H85+H86</f>
        <v>32000</v>
      </c>
      <c r="I82" s="68">
        <f>I83+I84+I85+I86</f>
        <v>0</v>
      </c>
      <c r="J82" s="68">
        <f>J83+J84+J85+J86</f>
        <v>0</v>
      </c>
      <c r="K82" s="232"/>
    </row>
    <row r="83" spans="1:16" ht="18" customHeight="1" x14ac:dyDescent="0.25">
      <c r="A83" s="226"/>
      <c r="B83" s="225"/>
      <c r="C83" s="230"/>
      <c r="D83" s="230"/>
      <c r="E83" s="70" t="s">
        <v>58</v>
      </c>
      <c r="F83" s="66" t="s">
        <v>168</v>
      </c>
      <c r="G83" s="66">
        <v>0</v>
      </c>
      <c r="H83" s="66">
        <v>0</v>
      </c>
      <c r="I83" s="66">
        <v>0</v>
      </c>
      <c r="J83" s="66">
        <v>0</v>
      </c>
      <c r="K83" s="232"/>
    </row>
    <row r="84" spans="1:16" ht="18" customHeight="1" x14ac:dyDescent="0.25">
      <c r="A84" s="226"/>
      <c r="B84" s="225"/>
      <c r="C84" s="230"/>
      <c r="D84" s="230"/>
      <c r="E84" s="70" t="s">
        <v>31</v>
      </c>
      <c r="F84" s="66" t="s">
        <v>168</v>
      </c>
      <c r="G84" s="66">
        <v>0</v>
      </c>
      <c r="H84" s="66">
        <v>0</v>
      </c>
      <c r="I84" s="66">
        <v>0</v>
      </c>
      <c r="J84" s="66">
        <v>0</v>
      </c>
      <c r="K84" s="232"/>
    </row>
    <row r="85" spans="1:16" ht="18" customHeight="1" x14ac:dyDescent="0.25">
      <c r="A85" s="226"/>
      <c r="B85" s="225"/>
      <c r="C85" s="230"/>
      <c r="D85" s="230"/>
      <c r="E85" s="70" t="s">
        <v>80</v>
      </c>
      <c r="F85" s="66" t="s">
        <v>168</v>
      </c>
      <c r="G85" s="66">
        <v>2449</v>
      </c>
      <c r="H85" s="66">
        <v>32000</v>
      </c>
      <c r="I85" s="66">
        <v>0</v>
      </c>
      <c r="J85" s="66">
        <v>0</v>
      </c>
      <c r="K85" s="232"/>
      <c r="M85" s="76"/>
      <c r="N85" s="76"/>
      <c r="O85" s="76"/>
      <c r="P85" s="76"/>
    </row>
    <row r="86" spans="1:16" ht="26.45" customHeight="1" x14ac:dyDescent="0.25">
      <c r="A86" s="226"/>
      <c r="B86" s="225"/>
      <c r="C86" s="230"/>
      <c r="D86" s="230"/>
      <c r="E86" s="70" t="s">
        <v>153</v>
      </c>
      <c r="F86" s="66" t="s">
        <v>168</v>
      </c>
      <c r="G86" s="66">
        <v>0</v>
      </c>
      <c r="H86" s="66">
        <v>0</v>
      </c>
      <c r="I86" s="66">
        <v>0</v>
      </c>
      <c r="J86" s="66">
        <v>0</v>
      </c>
      <c r="K86" s="232"/>
      <c r="M86" s="76"/>
      <c r="N86" s="76"/>
      <c r="O86" s="76"/>
      <c r="P86" s="76"/>
    </row>
    <row r="87" spans="1:16" ht="21" customHeight="1" x14ac:dyDescent="0.25">
      <c r="A87" s="225" t="s">
        <v>187</v>
      </c>
      <c r="B87" s="225" t="s">
        <v>166</v>
      </c>
      <c r="C87" s="247" t="s">
        <v>150</v>
      </c>
      <c r="D87" s="247" t="s">
        <v>167</v>
      </c>
      <c r="E87" s="77" t="s">
        <v>29</v>
      </c>
      <c r="F87" s="75" t="s">
        <v>168</v>
      </c>
      <c r="G87" s="74">
        <f>G88+G89+G90+G91</f>
        <v>172800</v>
      </c>
      <c r="H87" s="74">
        <f>H88+H89+H90+H91</f>
        <v>230000</v>
      </c>
      <c r="I87" s="74">
        <f>I88+I89+I90+I91</f>
        <v>145600</v>
      </c>
      <c r="J87" s="74">
        <f>J88+J89+J90+J91</f>
        <v>151400</v>
      </c>
      <c r="K87" s="232"/>
      <c r="M87" s="76"/>
      <c r="N87" s="78"/>
      <c r="O87" s="78"/>
      <c r="P87" s="76"/>
    </row>
    <row r="88" spans="1:16" ht="18.600000000000001" customHeight="1" x14ac:dyDescent="0.25">
      <c r="A88" s="225"/>
      <c r="B88" s="225"/>
      <c r="C88" s="248"/>
      <c r="D88" s="248"/>
      <c r="E88" s="72" t="s">
        <v>58</v>
      </c>
      <c r="F88" s="75" t="s">
        <v>168</v>
      </c>
      <c r="G88" s="75">
        <v>0</v>
      </c>
      <c r="H88" s="75">
        <v>0</v>
      </c>
      <c r="I88" s="75">
        <v>0</v>
      </c>
      <c r="J88" s="75">
        <v>0</v>
      </c>
      <c r="K88" s="232"/>
      <c r="M88" s="76"/>
      <c r="N88" s="76"/>
      <c r="O88" s="76"/>
      <c r="P88" s="76"/>
    </row>
    <row r="89" spans="1:16" ht="18" customHeight="1" x14ac:dyDescent="0.25">
      <c r="A89" s="225"/>
      <c r="B89" s="225"/>
      <c r="C89" s="248"/>
      <c r="D89" s="248"/>
      <c r="E89" s="72" t="s">
        <v>31</v>
      </c>
      <c r="F89" s="75" t="s">
        <v>168</v>
      </c>
      <c r="G89" s="75">
        <v>0</v>
      </c>
      <c r="H89" s="75">
        <v>0</v>
      </c>
      <c r="I89" s="75">
        <v>0</v>
      </c>
      <c r="J89" s="75">
        <v>0</v>
      </c>
      <c r="K89" s="232"/>
      <c r="M89" s="76"/>
      <c r="N89" s="76"/>
      <c r="O89" s="76"/>
      <c r="P89" s="76"/>
    </row>
    <row r="90" spans="1:16" ht="19.899999999999999" customHeight="1" x14ac:dyDescent="0.25">
      <c r="A90" s="225"/>
      <c r="B90" s="225"/>
      <c r="C90" s="248"/>
      <c r="D90" s="248"/>
      <c r="E90" s="72" t="s">
        <v>80</v>
      </c>
      <c r="F90" s="75" t="s">
        <v>168</v>
      </c>
      <c r="G90" s="75">
        <v>172800</v>
      </c>
      <c r="H90" s="75">
        <v>230000</v>
      </c>
      <c r="I90" s="75">
        <v>145600</v>
      </c>
      <c r="J90" s="75">
        <v>151400</v>
      </c>
      <c r="K90" s="232"/>
      <c r="M90" s="76"/>
      <c r="N90" s="78"/>
      <c r="O90" s="78"/>
      <c r="P90" s="76"/>
    </row>
    <row r="91" spans="1:16" ht="26.45" customHeight="1" x14ac:dyDescent="0.25">
      <c r="A91" s="225"/>
      <c r="B91" s="225"/>
      <c r="C91" s="249"/>
      <c r="D91" s="249"/>
      <c r="E91" s="72" t="s">
        <v>153</v>
      </c>
      <c r="F91" s="75" t="s">
        <v>168</v>
      </c>
      <c r="G91" s="75">
        <v>0</v>
      </c>
      <c r="H91" s="75">
        <v>0</v>
      </c>
      <c r="I91" s="75">
        <v>0</v>
      </c>
      <c r="J91" s="75">
        <v>0</v>
      </c>
      <c r="K91" s="232"/>
      <c r="M91" s="76"/>
      <c r="N91" s="76"/>
      <c r="O91" s="76"/>
      <c r="P91" s="76"/>
    </row>
    <row r="92" spans="1:16" ht="19.5" customHeight="1" x14ac:dyDescent="0.25">
      <c r="A92" s="265" t="s">
        <v>165</v>
      </c>
      <c r="B92" s="231" t="s">
        <v>188</v>
      </c>
      <c r="C92" s="253" t="s">
        <v>189</v>
      </c>
      <c r="D92" s="253" t="s">
        <v>157</v>
      </c>
      <c r="E92" s="73" t="s">
        <v>29</v>
      </c>
      <c r="F92" s="74" t="s">
        <v>168</v>
      </c>
      <c r="G92" s="74">
        <f>G93+G94+G95+G96</f>
        <v>0</v>
      </c>
      <c r="H92" s="68">
        <f>H93+H94+H95+H96</f>
        <v>455207.33999999997</v>
      </c>
      <c r="I92" s="68">
        <f>I97+I102+I107+I112+I117</f>
        <v>0</v>
      </c>
      <c r="J92" s="68">
        <f>J97+J102+J107+J112+J117</f>
        <v>0</v>
      </c>
      <c r="K92" s="232"/>
      <c r="M92" s="76"/>
      <c r="N92" s="76"/>
      <c r="O92" s="76"/>
      <c r="P92" s="76"/>
    </row>
    <row r="93" spans="1:16" ht="18.75" customHeight="1" x14ac:dyDescent="0.25">
      <c r="A93" s="266"/>
      <c r="B93" s="232"/>
      <c r="C93" s="254"/>
      <c r="D93" s="254"/>
      <c r="E93" s="70" t="s">
        <v>58</v>
      </c>
      <c r="F93" s="66" t="s">
        <v>168</v>
      </c>
      <c r="G93" s="66">
        <v>0</v>
      </c>
      <c r="H93" s="66">
        <f>H103+H108+H113+H118</f>
        <v>0</v>
      </c>
      <c r="I93" s="66">
        <v>0</v>
      </c>
      <c r="J93" s="66">
        <v>0</v>
      </c>
      <c r="K93" s="232"/>
      <c r="M93" s="76"/>
      <c r="N93" s="76"/>
      <c r="O93" s="76"/>
      <c r="P93" s="76"/>
    </row>
    <row r="94" spans="1:16" ht="14.25" customHeight="1" x14ac:dyDescent="0.25">
      <c r="A94" s="266"/>
      <c r="B94" s="232"/>
      <c r="C94" s="254"/>
      <c r="D94" s="254"/>
      <c r="E94" s="70" t="s">
        <v>31</v>
      </c>
      <c r="F94" s="66" t="s">
        <v>168</v>
      </c>
      <c r="G94" s="66">
        <v>0</v>
      </c>
      <c r="H94" s="66">
        <f>H104+H109+H114+H119</f>
        <v>0</v>
      </c>
      <c r="I94" s="66">
        <v>0</v>
      </c>
      <c r="J94" s="66">
        <v>0</v>
      </c>
      <c r="K94" s="232"/>
      <c r="M94" s="76"/>
      <c r="N94" s="76"/>
      <c r="O94" s="76"/>
      <c r="P94" s="76"/>
    </row>
    <row r="95" spans="1:16" ht="15" customHeight="1" x14ac:dyDescent="0.25">
      <c r="A95" s="266"/>
      <c r="B95" s="232"/>
      <c r="C95" s="254"/>
      <c r="D95" s="254"/>
      <c r="E95" s="70" t="s">
        <v>80</v>
      </c>
      <c r="F95" s="66" t="s">
        <v>168</v>
      </c>
      <c r="G95" s="66">
        <f>G102+G107+G112+G117</f>
        <v>0</v>
      </c>
      <c r="H95" s="66">
        <f>H97+H102+H107+H112+H117+H122</f>
        <v>455207.33999999997</v>
      </c>
      <c r="I95" s="66">
        <f>I97</f>
        <v>0</v>
      </c>
      <c r="J95" s="66">
        <f>J105+J110+J115+J120</f>
        <v>0</v>
      </c>
      <c r="K95" s="232"/>
      <c r="M95" s="76"/>
      <c r="N95" s="76"/>
      <c r="O95" s="76"/>
      <c r="P95" s="76"/>
    </row>
    <row r="96" spans="1:16" ht="24" customHeight="1" x14ac:dyDescent="0.25">
      <c r="A96" s="266"/>
      <c r="B96" s="232"/>
      <c r="C96" s="254"/>
      <c r="D96" s="254"/>
      <c r="E96" s="70" t="s">
        <v>153</v>
      </c>
      <c r="F96" s="66" t="s">
        <v>168</v>
      </c>
      <c r="G96" s="66">
        <v>0</v>
      </c>
      <c r="H96" s="66">
        <f>H106+H111+H116+H121</f>
        <v>0</v>
      </c>
      <c r="I96" s="66">
        <v>0</v>
      </c>
      <c r="J96" s="66">
        <v>0</v>
      </c>
      <c r="K96" s="232"/>
      <c r="M96" s="76"/>
      <c r="N96" s="76"/>
      <c r="O96" s="76"/>
      <c r="P96" s="76"/>
    </row>
    <row r="97" spans="1:16" ht="26.45" customHeight="1" x14ac:dyDescent="0.25">
      <c r="A97" s="226" t="s">
        <v>169</v>
      </c>
      <c r="B97" s="226" t="s">
        <v>188</v>
      </c>
      <c r="C97" s="230" t="s">
        <v>171</v>
      </c>
      <c r="D97" s="230" t="s">
        <v>171</v>
      </c>
      <c r="E97" s="73" t="s">
        <v>29</v>
      </c>
      <c r="F97" s="66" t="s">
        <v>168</v>
      </c>
      <c r="G97" s="68">
        <f>G98+G99+G100+G101</f>
        <v>0</v>
      </c>
      <c r="H97" s="68">
        <f>H98+H99+H100+H101</f>
        <v>19207</v>
      </c>
      <c r="I97" s="68">
        <f>I98+I99+I100+I101</f>
        <v>0</v>
      </c>
      <c r="J97" s="68">
        <f>J98+J99+J100+J101</f>
        <v>0</v>
      </c>
      <c r="K97" s="232"/>
      <c r="M97" s="76"/>
      <c r="N97" s="76"/>
      <c r="O97" s="76"/>
      <c r="P97" s="76"/>
    </row>
    <row r="98" spans="1:16" ht="26.45" customHeight="1" x14ac:dyDescent="0.25">
      <c r="A98" s="226"/>
      <c r="B98" s="226"/>
      <c r="C98" s="230"/>
      <c r="D98" s="230"/>
      <c r="E98" s="70" t="s">
        <v>58</v>
      </c>
      <c r="F98" s="66" t="s">
        <v>168</v>
      </c>
      <c r="G98" s="66">
        <v>0</v>
      </c>
      <c r="H98" s="66">
        <v>0</v>
      </c>
      <c r="I98" s="66">
        <v>0</v>
      </c>
      <c r="J98" s="66">
        <v>0</v>
      </c>
      <c r="K98" s="232"/>
      <c r="M98" s="76"/>
      <c r="N98" s="76"/>
      <c r="O98" s="76"/>
      <c r="P98" s="76"/>
    </row>
    <row r="99" spans="1:16" ht="26.45" customHeight="1" x14ac:dyDescent="0.25">
      <c r="A99" s="226"/>
      <c r="B99" s="226"/>
      <c r="C99" s="230"/>
      <c r="D99" s="230"/>
      <c r="E99" s="70" t="s">
        <v>31</v>
      </c>
      <c r="F99" s="66" t="s">
        <v>168</v>
      </c>
      <c r="G99" s="66">
        <v>0</v>
      </c>
      <c r="H99" s="66">
        <v>0</v>
      </c>
      <c r="I99" s="66">
        <v>0</v>
      </c>
      <c r="J99" s="66">
        <v>0</v>
      </c>
      <c r="K99" s="232"/>
      <c r="M99" s="76"/>
      <c r="N99" s="76"/>
      <c r="O99" s="76"/>
      <c r="P99" s="76"/>
    </row>
    <row r="100" spans="1:16" ht="26.45" customHeight="1" x14ac:dyDescent="0.25">
      <c r="A100" s="226"/>
      <c r="B100" s="226"/>
      <c r="C100" s="230"/>
      <c r="D100" s="230"/>
      <c r="E100" s="70" t="s">
        <v>80</v>
      </c>
      <c r="F100" s="66" t="s">
        <v>168</v>
      </c>
      <c r="G100" s="66">
        <v>0</v>
      </c>
      <c r="H100" s="66">
        <v>19207</v>
      </c>
      <c r="I100" s="66">
        <v>0</v>
      </c>
      <c r="J100" s="66">
        <v>0</v>
      </c>
      <c r="K100" s="232"/>
      <c r="M100" s="76"/>
      <c r="N100" s="76"/>
      <c r="O100" s="76"/>
      <c r="P100" s="76"/>
    </row>
    <row r="101" spans="1:16" ht="26.45" customHeight="1" x14ac:dyDescent="0.25">
      <c r="A101" s="226"/>
      <c r="B101" s="226"/>
      <c r="C101" s="230"/>
      <c r="D101" s="230"/>
      <c r="E101" s="70" t="s">
        <v>153</v>
      </c>
      <c r="F101" s="66" t="s">
        <v>168</v>
      </c>
      <c r="G101" s="66">
        <v>0</v>
      </c>
      <c r="H101" s="66">
        <v>0</v>
      </c>
      <c r="I101" s="66">
        <v>0</v>
      </c>
      <c r="J101" s="66">
        <v>0</v>
      </c>
      <c r="K101" s="232"/>
      <c r="M101" s="76"/>
      <c r="N101" s="76"/>
      <c r="O101" s="76"/>
      <c r="P101" s="76"/>
    </row>
    <row r="102" spans="1:16" ht="26.45" customHeight="1" x14ac:dyDescent="0.25">
      <c r="A102" s="226" t="s">
        <v>173</v>
      </c>
      <c r="B102" s="226" t="s">
        <v>188</v>
      </c>
      <c r="C102" s="230" t="s">
        <v>161</v>
      </c>
      <c r="D102" s="230" t="s">
        <v>161</v>
      </c>
      <c r="E102" s="73" t="s">
        <v>29</v>
      </c>
      <c r="F102" s="66" t="s">
        <v>168</v>
      </c>
      <c r="G102" s="74">
        <f>G103+G104+G105+G106</f>
        <v>0</v>
      </c>
      <c r="H102" s="68">
        <f>H103+H104+H105+H106</f>
        <v>195500</v>
      </c>
      <c r="I102" s="68">
        <f>I103+I104+I105+I106</f>
        <v>0</v>
      </c>
      <c r="J102" s="68">
        <f>J103+J104+J105+J106</f>
        <v>0</v>
      </c>
      <c r="K102" s="232"/>
      <c r="M102" s="76"/>
      <c r="N102" s="76"/>
      <c r="O102" s="76"/>
      <c r="P102" s="76"/>
    </row>
    <row r="103" spans="1:16" ht="26.45" customHeight="1" x14ac:dyDescent="0.25">
      <c r="A103" s="226"/>
      <c r="B103" s="226"/>
      <c r="C103" s="230"/>
      <c r="D103" s="230"/>
      <c r="E103" s="70" t="s">
        <v>58</v>
      </c>
      <c r="F103" s="66" t="s">
        <v>168</v>
      </c>
      <c r="G103" s="66">
        <v>0</v>
      </c>
      <c r="H103" s="66">
        <v>0</v>
      </c>
      <c r="I103" s="66">
        <v>0</v>
      </c>
      <c r="J103" s="66">
        <v>0</v>
      </c>
      <c r="K103" s="232"/>
      <c r="M103" s="76"/>
      <c r="N103" s="76"/>
      <c r="O103" s="76"/>
      <c r="P103" s="76"/>
    </row>
    <row r="104" spans="1:16" ht="26.45" customHeight="1" x14ac:dyDescent="0.25">
      <c r="A104" s="226"/>
      <c r="B104" s="226"/>
      <c r="C104" s="230"/>
      <c r="D104" s="230"/>
      <c r="E104" s="70" t="s">
        <v>31</v>
      </c>
      <c r="F104" s="66" t="s">
        <v>168</v>
      </c>
      <c r="G104" s="66">
        <v>0</v>
      </c>
      <c r="H104" s="66">
        <v>0</v>
      </c>
      <c r="I104" s="66">
        <v>0</v>
      </c>
      <c r="J104" s="66">
        <v>0</v>
      </c>
      <c r="K104" s="232"/>
      <c r="M104" s="76"/>
      <c r="N104" s="76"/>
      <c r="O104" s="76"/>
      <c r="P104" s="76"/>
    </row>
    <row r="105" spans="1:16" ht="26.45" customHeight="1" x14ac:dyDescent="0.25">
      <c r="A105" s="226"/>
      <c r="B105" s="226"/>
      <c r="C105" s="230"/>
      <c r="D105" s="230"/>
      <c r="E105" s="70" t="s">
        <v>80</v>
      </c>
      <c r="F105" s="66" t="s">
        <v>168</v>
      </c>
      <c r="G105" s="66">
        <v>0</v>
      </c>
      <c r="H105" s="66">
        <v>195500</v>
      </c>
      <c r="I105" s="66">
        <v>0</v>
      </c>
      <c r="J105" s="66">
        <v>0</v>
      </c>
      <c r="K105" s="232"/>
      <c r="M105" s="76"/>
      <c r="N105" s="76"/>
      <c r="O105" s="76"/>
      <c r="P105" s="76"/>
    </row>
    <row r="106" spans="1:16" ht="26.45" customHeight="1" x14ac:dyDescent="0.25">
      <c r="A106" s="226"/>
      <c r="B106" s="226"/>
      <c r="C106" s="230"/>
      <c r="D106" s="230"/>
      <c r="E106" s="70" t="s">
        <v>153</v>
      </c>
      <c r="F106" s="66" t="s">
        <v>168</v>
      </c>
      <c r="G106" s="66">
        <v>0</v>
      </c>
      <c r="H106" s="66">
        <v>0</v>
      </c>
      <c r="I106" s="66">
        <v>0</v>
      </c>
      <c r="J106" s="66">
        <v>0</v>
      </c>
      <c r="K106" s="232"/>
      <c r="M106" s="76"/>
      <c r="N106" s="76"/>
      <c r="O106" s="76"/>
      <c r="P106" s="76"/>
    </row>
    <row r="107" spans="1:16" ht="26.45" customHeight="1" x14ac:dyDescent="0.25">
      <c r="A107" s="226" t="s">
        <v>172</v>
      </c>
      <c r="B107" s="226" t="s">
        <v>188</v>
      </c>
      <c r="C107" s="230" t="s">
        <v>161</v>
      </c>
      <c r="D107" s="230" t="s">
        <v>161</v>
      </c>
      <c r="E107" s="73" t="s">
        <v>29</v>
      </c>
      <c r="F107" s="66" t="s">
        <v>168</v>
      </c>
      <c r="G107" s="68">
        <f>G108+G109+G110+G111</f>
        <v>0</v>
      </c>
      <c r="H107" s="68">
        <f>H108+H109+H110+H111</f>
        <v>169000</v>
      </c>
      <c r="I107" s="68">
        <f>I108+I109+I110+I111</f>
        <v>0</v>
      </c>
      <c r="J107" s="68">
        <f>J108+J109+J110+J111</f>
        <v>0</v>
      </c>
      <c r="K107" s="232"/>
      <c r="M107" s="76"/>
      <c r="N107" s="76"/>
      <c r="O107" s="76"/>
      <c r="P107" s="76"/>
    </row>
    <row r="108" spans="1:16" ht="26.45" customHeight="1" x14ac:dyDescent="0.25">
      <c r="A108" s="226"/>
      <c r="B108" s="226"/>
      <c r="C108" s="230"/>
      <c r="D108" s="230"/>
      <c r="E108" s="70" t="s">
        <v>58</v>
      </c>
      <c r="F108" s="66" t="s">
        <v>168</v>
      </c>
      <c r="G108" s="66">
        <v>0</v>
      </c>
      <c r="H108" s="66">
        <v>0</v>
      </c>
      <c r="I108" s="66">
        <v>0</v>
      </c>
      <c r="J108" s="66">
        <v>0</v>
      </c>
      <c r="K108" s="232"/>
      <c r="M108" s="76"/>
      <c r="N108" s="76"/>
      <c r="O108" s="76"/>
      <c r="P108" s="76"/>
    </row>
    <row r="109" spans="1:16" ht="26.45" customHeight="1" x14ac:dyDescent="0.25">
      <c r="A109" s="226"/>
      <c r="B109" s="226"/>
      <c r="C109" s="230"/>
      <c r="D109" s="230"/>
      <c r="E109" s="70" t="s">
        <v>31</v>
      </c>
      <c r="F109" s="66" t="s">
        <v>168</v>
      </c>
      <c r="G109" s="66">
        <v>0</v>
      </c>
      <c r="H109" s="66">
        <v>0</v>
      </c>
      <c r="I109" s="66">
        <v>0</v>
      </c>
      <c r="J109" s="66">
        <v>0</v>
      </c>
      <c r="K109" s="232"/>
      <c r="M109" s="76"/>
      <c r="N109" s="76"/>
      <c r="O109" s="76"/>
      <c r="P109" s="76"/>
    </row>
    <row r="110" spans="1:16" ht="26.45" customHeight="1" x14ac:dyDescent="0.25">
      <c r="A110" s="226"/>
      <c r="B110" s="226"/>
      <c r="C110" s="230"/>
      <c r="D110" s="230"/>
      <c r="E110" s="70" t="s">
        <v>80</v>
      </c>
      <c r="F110" s="66" t="s">
        <v>168</v>
      </c>
      <c r="G110" s="66">
        <v>0</v>
      </c>
      <c r="H110" s="66">
        <v>169000</v>
      </c>
      <c r="I110" s="66">
        <v>0</v>
      </c>
      <c r="J110" s="66">
        <v>0</v>
      </c>
      <c r="K110" s="232"/>
      <c r="M110" s="76"/>
      <c r="N110" s="76"/>
      <c r="O110" s="76"/>
      <c r="P110" s="76"/>
    </row>
    <row r="111" spans="1:16" ht="26.45" customHeight="1" x14ac:dyDescent="0.25">
      <c r="A111" s="226"/>
      <c r="B111" s="226"/>
      <c r="C111" s="230"/>
      <c r="D111" s="230"/>
      <c r="E111" s="70" t="s">
        <v>153</v>
      </c>
      <c r="F111" s="66" t="s">
        <v>168</v>
      </c>
      <c r="G111" s="66">
        <v>0</v>
      </c>
      <c r="H111" s="66">
        <v>0</v>
      </c>
      <c r="I111" s="66">
        <v>0</v>
      </c>
      <c r="J111" s="66">
        <v>0</v>
      </c>
      <c r="K111" s="232"/>
      <c r="M111" s="76"/>
      <c r="N111" s="76"/>
      <c r="O111" s="76"/>
      <c r="P111" s="76"/>
    </row>
    <row r="112" spans="1:16" ht="26.45" customHeight="1" x14ac:dyDescent="0.25">
      <c r="A112" s="226" t="s">
        <v>174</v>
      </c>
      <c r="B112" s="226" t="s">
        <v>188</v>
      </c>
      <c r="C112" s="230" t="s">
        <v>190</v>
      </c>
      <c r="D112" s="230" t="s">
        <v>176</v>
      </c>
      <c r="E112" s="73" t="s">
        <v>29</v>
      </c>
      <c r="F112" s="66" t="s">
        <v>168</v>
      </c>
      <c r="G112" s="68">
        <f>G113+G114+G115+G116</f>
        <v>0</v>
      </c>
      <c r="H112" s="68">
        <f>H113+H114+H115+H116</f>
        <v>40500.339999999997</v>
      </c>
      <c r="I112" s="68">
        <f>I113+I114+I115+I116</f>
        <v>0</v>
      </c>
      <c r="J112" s="68">
        <f>J113+J114+J115+J116</f>
        <v>0</v>
      </c>
      <c r="K112" s="232"/>
      <c r="M112" s="76"/>
      <c r="N112" s="76"/>
      <c r="O112" s="76"/>
      <c r="P112" s="76"/>
    </row>
    <row r="113" spans="1:16" ht="26.45" customHeight="1" x14ac:dyDescent="0.25">
      <c r="A113" s="226"/>
      <c r="B113" s="226"/>
      <c r="C113" s="230"/>
      <c r="D113" s="230"/>
      <c r="E113" s="70" t="s">
        <v>58</v>
      </c>
      <c r="F113" s="66" t="s">
        <v>168</v>
      </c>
      <c r="G113" s="66">
        <v>0</v>
      </c>
      <c r="H113" s="66">
        <v>0</v>
      </c>
      <c r="I113" s="66">
        <v>0</v>
      </c>
      <c r="J113" s="66">
        <v>0</v>
      </c>
      <c r="K113" s="232"/>
      <c r="M113" s="76"/>
      <c r="N113" s="76"/>
      <c r="O113" s="76"/>
      <c r="P113" s="76"/>
    </row>
    <row r="114" spans="1:16" ht="26.45" customHeight="1" x14ac:dyDescent="0.25">
      <c r="A114" s="226"/>
      <c r="B114" s="226"/>
      <c r="C114" s="230"/>
      <c r="D114" s="230"/>
      <c r="E114" s="70" t="s">
        <v>31</v>
      </c>
      <c r="F114" s="66" t="s">
        <v>168</v>
      </c>
      <c r="G114" s="66">
        <v>0</v>
      </c>
      <c r="H114" s="66">
        <v>0</v>
      </c>
      <c r="I114" s="66">
        <v>0</v>
      </c>
      <c r="J114" s="66">
        <v>0</v>
      </c>
      <c r="K114" s="232"/>
      <c r="M114" s="76"/>
      <c r="N114" s="76"/>
      <c r="O114" s="76"/>
      <c r="P114" s="76"/>
    </row>
    <row r="115" spans="1:16" ht="26.45" customHeight="1" x14ac:dyDescent="0.25">
      <c r="A115" s="226"/>
      <c r="B115" s="226"/>
      <c r="C115" s="230"/>
      <c r="D115" s="230"/>
      <c r="E115" s="70" t="s">
        <v>80</v>
      </c>
      <c r="F115" s="66" t="s">
        <v>168</v>
      </c>
      <c r="G115" s="66">
        <v>0</v>
      </c>
      <c r="H115" s="66">
        <v>40500.339999999997</v>
      </c>
      <c r="I115" s="66">
        <v>0</v>
      </c>
      <c r="J115" s="66">
        <v>0</v>
      </c>
      <c r="K115" s="232"/>
      <c r="M115" s="76"/>
      <c r="N115" s="76"/>
      <c r="O115" s="76"/>
      <c r="P115" s="76"/>
    </row>
    <row r="116" spans="1:16" ht="26.45" customHeight="1" x14ac:dyDescent="0.25">
      <c r="A116" s="226"/>
      <c r="B116" s="226"/>
      <c r="C116" s="230"/>
      <c r="D116" s="230"/>
      <c r="E116" s="70" t="s">
        <v>153</v>
      </c>
      <c r="F116" s="66" t="s">
        <v>168</v>
      </c>
      <c r="G116" s="66">
        <v>0</v>
      </c>
      <c r="H116" s="66">
        <v>0</v>
      </c>
      <c r="I116" s="66">
        <v>0</v>
      </c>
      <c r="J116" s="66">
        <v>0</v>
      </c>
      <c r="K116" s="232"/>
      <c r="M116" s="76"/>
      <c r="N116" s="76"/>
      <c r="O116" s="76"/>
      <c r="P116" s="76"/>
    </row>
    <row r="117" spans="1:16" ht="26.45" customHeight="1" x14ac:dyDescent="0.25">
      <c r="A117" s="226" t="s">
        <v>191</v>
      </c>
      <c r="B117" s="226" t="s">
        <v>192</v>
      </c>
      <c r="C117" s="230" t="s">
        <v>193</v>
      </c>
      <c r="D117" s="230" t="s">
        <v>157</v>
      </c>
      <c r="E117" s="73" t="s">
        <v>29</v>
      </c>
      <c r="F117" s="66" t="s">
        <v>168</v>
      </c>
      <c r="G117" s="68">
        <f>G118+G119+G120+G121</f>
        <v>0</v>
      </c>
      <c r="H117" s="68">
        <f>H118+H119+H120+H121</f>
        <v>11000</v>
      </c>
      <c r="I117" s="68">
        <f>I118+I119+I120+I121</f>
        <v>0</v>
      </c>
      <c r="J117" s="68">
        <f>J118+J119+J120+J121</f>
        <v>0</v>
      </c>
      <c r="K117" s="232"/>
      <c r="M117" s="76"/>
      <c r="N117" s="76"/>
      <c r="O117" s="76"/>
      <c r="P117" s="76"/>
    </row>
    <row r="118" spans="1:16" ht="26.45" customHeight="1" x14ac:dyDescent="0.25">
      <c r="A118" s="226"/>
      <c r="B118" s="226"/>
      <c r="C118" s="230"/>
      <c r="D118" s="230"/>
      <c r="E118" s="70" t="s">
        <v>58</v>
      </c>
      <c r="F118" s="66" t="s">
        <v>168</v>
      </c>
      <c r="G118" s="66">
        <v>0</v>
      </c>
      <c r="H118" s="66">
        <v>0</v>
      </c>
      <c r="I118" s="66">
        <v>0</v>
      </c>
      <c r="J118" s="66">
        <v>0</v>
      </c>
      <c r="K118" s="232"/>
      <c r="M118" s="76"/>
      <c r="N118" s="76"/>
      <c r="O118" s="76"/>
      <c r="P118" s="76"/>
    </row>
    <row r="119" spans="1:16" ht="26.45" customHeight="1" x14ac:dyDescent="0.25">
      <c r="A119" s="226"/>
      <c r="B119" s="226"/>
      <c r="C119" s="230"/>
      <c r="D119" s="230"/>
      <c r="E119" s="70" t="s">
        <v>31</v>
      </c>
      <c r="F119" s="66" t="s">
        <v>168</v>
      </c>
      <c r="G119" s="66">
        <v>0</v>
      </c>
      <c r="H119" s="66">
        <v>0</v>
      </c>
      <c r="I119" s="66">
        <v>0</v>
      </c>
      <c r="J119" s="66">
        <v>0</v>
      </c>
      <c r="K119" s="232"/>
      <c r="M119" s="76"/>
      <c r="N119" s="76"/>
      <c r="O119" s="76"/>
      <c r="P119" s="76"/>
    </row>
    <row r="120" spans="1:16" ht="26.45" customHeight="1" x14ac:dyDescent="0.25">
      <c r="A120" s="226"/>
      <c r="B120" s="226"/>
      <c r="C120" s="230"/>
      <c r="D120" s="230"/>
      <c r="E120" s="70" t="s">
        <v>80</v>
      </c>
      <c r="F120" s="66" t="s">
        <v>168</v>
      </c>
      <c r="G120" s="66">
        <v>0</v>
      </c>
      <c r="H120" s="66">
        <v>11000</v>
      </c>
      <c r="I120" s="66">
        <v>0</v>
      </c>
      <c r="J120" s="66">
        <v>0</v>
      </c>
      <c r="K120" s="232"/>
      <c r="M120" s="76"/>
      <c r="N120" s="76"/>
      <c r="O120" s="76"/>
      <c r="P120" s="76"/>
    </row>
    <row r="121" spans="1:16" ht="26.45" customHeight="1" x14ac:dyDescent="0.25">
      <c r="A121" s="226"/>
      <c r="B121" s="226"/>
      <c r="C121" s="230"/>
      <c r="D121" s="230"/>
      <c r="E121" s="70" t="s">
        <v>153</v>
      </c>
      <c r="F121" s="66" t="s">
        <v>168</v>
      </c>
      <c r="G121" s="66">
        <v>0</v>
      </c>
      <c r="H121" s="66">
        <v>0</v>
      </c>
      <c r="I121" s="66">
        <v>0</v>
      </c>
      <c r="J121" s="66">
        <v>0</v>
      </c>
      <c r="K121" s="232"/>
      <c r="M121" s="76"/>
      <c r="N121" s="76"/>
      <c r="O121" s="76"/>
      <c r="P121" s="76"/>
    </row>
    <row r="122" spans="1:16" ht="26.45" customHeight="1" x14ac:dyDescent="0.25">
      <c r="A122" s="226" t="s">
        <v>185</v>
      </c>
      <c r="B122" s="226" t="s">
        <v>192</v>
      </c>
      <c r="C122" s="230" t="s">
        <v>193</v>
      </c>
      <c r="D122" s="230" t="s">
        <v>157</v>
      </c>
      <c r="E122" s="73" t="s">
        <v>29</v>
      </c>
      <c r="F122" s="66" t="s">
        <v>168</v>
      </c>
      <c r="G122" s="68">
        <f>G123+G124+G125+G126</f>
        <v>0</v>
      </c>
      <c r="H122" s="68">
        <f>H123+H124+H125+H126</f>
        <v>20000</v>
      </c>
      <c r="I122" s="68">
        <f>I123+I124+I125+I126</f>
        <v>0</v>
      </c>
      <c r="J122" s="68">
        <f>J123+J124+J125+J126</f>
        <v>0</v>
      </c>
      <c r="K122" s="232"/>
      <c r="M122" s="76"/>
      <c r="N122" s="76"/>
      <c r="O122" s="76"/>
      <c r="P122" s="76"/>
    </row>
    <row r="123" spans="1:16" ht="26.45" customHeight="1" x14ac:dyDescent="0.25">
      <c r="A123" s="226"/>
      <c r="B123" s="226"/>
      <c r="C123" s="230"/>
      <c r="D123" s="230"/>
      <c r="E123" s="70" t="s">
        <v>58</v>
      </c>
      <c r="F123" s="66" t="s">
        <v>168</v>
      </c>
      <c r="G123" s="66">
        <v>0</v>
      </c>
      <c r="H123" s="66">
        <v>0</v>
      </c>
      <c r="I123" s="66">
        <v>0</v>
      </c>
      <c r="J123" s="66">
        <v>0</v>
      </c>
      <c r="K123" s="232"/>
      <c r="M123" s="76"/>
      <c r="N123" s="76"/>
      <c r="O123" s="76"/>
      <c r="P123" s="76"/>
    </row>
    <row r="124" spans="1:16" ht="26.45" customHeight="1" x14ac:dyDescent="0.25">
      <c r="A124" s="226"/>
      <c r="B124" s="226"/>
      <c r="C124" s="230"/>
      <c r="D124" s="230"/>
      <c r="E124" s="70" t="s">
        <v>31</v>
      </c>
      <c r="F124" s="66" t="s">
        <v>168</v>
      </c>
      <c r="G124" s="66">
        <v>0</v>
      </c>
      <c r="H124" s="66">
        <v>0</v>
      </c>
      <c r="I124" s="66">
        <v>0</v>
      </c>
      <c r="J124" s="66">
        <v>0</v>
      </c>
      <c r="K124" s="232"/>
      <c r="M124" s="76"/>
      <c r="N124" s="76"/>
      <c r="O124" s="76"/>
      <c r="P124" s="76"/>
    </row>
    <row r="125" spans="1:16" ht="26.45" customHeight="1" x14ac:dyDescent="0.25">
      <c r="A125" s="226"/>
      <c r="B125" s="226"/>
      <c r="C125" s="230"/>
      <c r="D125" s="230"/>
      <c r="E125" s="70" t="s">
        <v>80</v>
      </c>
      <c r="F125" s="66" t="s">
        <v>168</v>
      </c>
      <c r="G125" s="66">
        <v>0</v>
      </c>
      <c r="H125" s="66">
        <v>20000</v>
      </c>
      <c r="I125" s="66">
        <v>0</v>
      </c>
      <c r="J125" s="66">
        <v>0</v>
      </c>
      <c r="K125" s="232"/>
      <c r="M125" s="76"/>
      <c r="N125" s="76"/>
      <c r="O125" s="76"/>
      <c r="P125" s="76"/>
    </row>
    <row r="126" spans="1:16" ht="26.45" customHeight="1" x14ac:dyDescent="0.25">
      <c r="A126" s="226"/>
      <c r="B126" s="226"/>
      <c r="C126" s="230"/>
      <c r="D126" s="230"/>
      <c r="E126" s="70" t="s">
        <v>153</v>
      </c>
      <c r="F126" s="66" t="s">
        <v>168</v>
      </c>
      <c r="G126" s="66">
        <v>0</v>
      </c>
      <c r="H126" s="66">
        <v>0</v>
      </c>
      <c r="I126" s="66">
        <v>0</v>
      </c>
      <c r="J126" s="66">
        <v>0</v>
      </c>
      <c r="K126" s="233"/>
      <c r="M126" s="76"/>
      <c r="N126" s="76"/>
      <c r="O126" s="76"/>
      <c r="P126" s="76"/>
    </row>
    <row r="127" spans="1:16" ht="16.899999999999999" customHeight="1" x14ac:dyDescent="0.25">
      <c r="A127" s="241" t="s">
        <v>194</v>
      </c>
      <c r="B127" s="242"/>
      <c r="C127" s="242"/>
      <c r="D127" s="242"/>
      <c r="E127" s="242"/>
      <c r="F127" s="243"/>
      <c r="G127" s="79"/>
      <c r="H127" s="79"/>
      <c r="I127" s="79"/>
      <c r="J127" s="79"/>
      <c r="K127" s="231" t="s">
        <v>195</v>
      </c>
      <c r="M127" s="76"/>
      <c r="N127" s="76"/>
      <c r="O127" s="76"/>
      <c r="P127" s="76"/>
    </row>
    <row r="128" spans="1:16" ht="18" customHeight="1" x14ac:dyDescent="0.25">
      <c r="A128" s="226" t="s">
        <v>196</v>
      </c>
      <c r="B128" s="226" t="s">
        <v>197</v>
      </c>
      <c r="C128" s="234" t="s">
        <v>150</v>
      </c>
      <c r="D128" s="230" t="s">
        <v>167</v>
      </c>
      <c r="E128" s="73" t="s">
        <v>29</v>
      </c>
      <c r="F128" s="68" t="s">
        <v>198</v>
      </c>
      <c r="G128" s="68">
        <f>G129+G130+G131+G132</f>
        <v>158400</v>
      </c>
      <c r="H128" s="68">
        <f>H129+H130+H131+H132</f>
        <v>288000</v>
      </c>
      <c r="I128" s="68">
        <f>I129+I130+I131+I132</f>
        <v>300000</v>
      </c>
      <c r="J128" s="68">
        <f>J129+J130+J131+J132</f>
        <v>312000</v>
      </c>
      <c r="K128" s="232"/>
    </row>
    <row r="129" spans="1:13" ht="18.75" customHeight="1" x14ac:dyDescent="0.25">
      <c r="A129" s="226"/>
      <c r="B129" s="226"/>
      <c r="C129" s="235"/>
      <c r="D129" s="230"/>
      <c r="E129" s="70" t="s">
        <v>58</v>
      </c>
      <c r="F129" s="66" t="s">
        <v>198</v>
      </c>
      <c r="G129" s="66">
        <v>0</v>
      </c>
      <c r="H129" s="66">
        <v>0</v>
      </c>
      <c r="I129" s="66">
        <v>0</v>
      </c>
      <c r="J129" s="66">
        <v>0</v>
      </c>
      <c r="K129" s="232"/>
    </row>
    <row r="130" spans="1:13" ht="18" customHeight="1" x14ac:dyDescent="0.25">
      <c r="A130" s="226"/>
      <c r="B130" s="226"/>
      <c r="C130" s="235"/>
      <c r="D130" s="230"/>
      <c r="E130" s="70" t="s">
        <v>31</v>
      </c>
      <c r="F130" s="66" t="s">
        <v>198</v>
      </c>
      <c r="G130" s="66">
        <v>0</v>
      </c>
      <c r="H130" s="66">
        <v>0</v>
      </c>
      <c r="I130" s="66">
        <v>0</v>
      </c>
      <c r="J130" s="66">
        <v>0</v>
      </c>
      <c r="K130" s="232"/>
    </row>
    <row r="131" spans="1:13" ht="18" customHeight="1" x14ac:dyDescent="0.25">
      <c r="A131" s="226"/>
      <c r="B131" s="226"/>
      <c r="C131" s="235"/>
      <c r="D131" s="230"/>
      <c r="E131" s="70" t="s">
        <v>80</v>
      </c>
      <c r="F131" s="66" t="s">
        <v>198</v>
      </c>
      <c r="G131" s="66">
        <v>158400</v>
      </c>
      <c r="H131" s="66">
        <v>288000</v>
      </c>
      <c r="I131" s="66">
        <v>300000</v>
      </c>
      <c r="J131" s="66">
        <v>312000</v>
      </c>
      <c r="K131" s="232"/>
    </row>
    <row r="132" spans="1:13" ht="42.75" customHeight="1" x14ac:dyDescent="0.25">
      <c r="A132" s="226"/>
      <c r="B132" s="226"/>
      <c r="C132" s="236"/>
      <c r="D132" s="230"/>
      <c r="E132" s="70" t="s">
        <v>153</v>
      </c>
      <c r="F132" s="66" t="s">
        <v>198</v>
      </c>
      <c r="G132" s="66">
        <v>0</v>
      </c>
      <c r="H132" s="66">
        <v>0</v>
      </c>
      <c r="I132" s="66">
        <v>0</v>
      </c>
      <c r="J132" s="66">
        <v>0</v>
      </c>
      <c r="K132" s="233"/>
    </row>
    <row r="133" spans="1:13" s="80" customFormat="1" ht="15.6" customHeight="1" x14ac:dyDescent="0.25">
      <c r="A133" s="4" t="s">
        <v>199</v>
      </c>
      <c r="B133" s="4"/>
      <c r="C133" s="4"/>
      <c r="D133" s="4"/>
      <c r="E133" s="4"/>
      <c r="F133" s="4"/>
      <c r="G133" s="81"/>
      <c r="H133" s="81"/>
      <c r="I133" s="81"/>
      <c r="J133" s="81"/>
      <c r="K133" s="231" t="s">
        <v>200</v>
      </c>
    </row>
    <row r="134" spans="1:13" ht="18" customHeight="1" x14ac:dyDescent="0.25">
      <c r="A134" s="227" t="s">
        <v>201</v>
      </c>
      <c r="B134" s="227" t="s">
        <v>202</v>
      </c>
      <c r="C134" s="234" t="s">
        <v>150</v>
      </c>
      <c r="D134" s="234" t="s">
        <v>167</v>
      </c>
      <c r="E134" s="73" t="s">
        <v>29</v>
      </c>
      <c r="F134" s="66" t="s">
        <v>203</v>
      </c>
      <c r="G134" s="68">
        <f>G135+G136+G137+G139</f>
        <v>25457755.43</v>
      </c>
      <c r="H134" s="68">
        <f>H135+H136+H137+H139</f>
        <v>29179807.559999999</v>
      </c>
      <c r="I134" s="68">
        <f>I135+I136+I137+I139</f>
        <v>31286799</v>
      </c>
      <c r="J134" s="68">
        <f>J135+J136+J137+J139</f>
        <v>33211864</v>
      </c>
      <c r="K134" s="232"/>
    </row>
    <row r="135" spans="1:13" ht="18" customHeight="1" x14ac:dyDescent="0.25">
      <c r="A135" s="228"/>
      <c r="B135" s="228"/>
      <c r="C135" s="235"/>
      <c r="D135" s="235"/>
      <c r="E135" s="70" t="s">
        <v>58</v>
      </c>
      <c r="F135" s="66" t="s">
        <v>203</v>
      </c>
      <c r="G135" s="66">
        <v>0</v>
      </c>
      <c r="H135" s="66">
        <v>0</v>
      </c>
      <c r="I135" s="66">
        <v>0</v>
      </c>
      <c r="J135" s="66">
        <v>0</v>
      </c>
      <c r="K135" s="232"/>
    </row>
    <row r="136" spans="1:13" ht="18" customHeight="1" x14ac:dyDescent="0.25">
      <c r="A136" s="228"/>
      <c r="B136" s="228"/>
      <c r="C136" s="235"/>
      <c r="D136" s="235"/>
      <c r="E136" s="70" t="s">
        <v>31</v>
      </c>
      <c r="F136" s="66" t="s">
        <v>203</v>
      </c>
      <c r="G136" s="66">
        <v>0</v>
      </c>
      <c r="H136" s="66">
        <v>0</v>
      </c>
      <c r="I136" s="66">
        <v>0</v>
      </c>
      <c r="J136" s="66">
        <v>0</v>
      </c>
      <c r="K136" s="232"/>
    </row>
    <row r="137" spans="1:13" ht="24.75" customHeight="1" x14ac:dyDescent="0.25">
      <c r="A137" s="228"/>
      <c r="B137" s="228"/>
      <c r="C137" s="235"/>
      <c r="D137" s="235"/>
      <c r="E137" s="231" t="s">
        <v>204</v>
      </c>
      <c r="F137" s="237" t="s">
        <v>203</v>
      </c>
      <c r="G137" s="66">
        <v>25457755.43</v>
      </c>
      <c r="H137" s="82">
        <v>29179807.559999999</v>
      </c>
      <c r="I137" s="66">
        <v>31286799</v>
      </c>
      <c r="J137" s="66">
        <v>33211864</v>
      </c>
      <c r="K137" s="232"/>
      <c r="L137" s="246"/>
      <c r="M137" s="83"/>
    </row>
    <row r="138" spans="1:13" ht="23.25" customHeight="1" x14ac:dyDescent="0.25">
      <c r="A138" s="228"/>
      <c r="B138" s="228"/>
      <c r="C138" s="235"/>
      <c r="D138" s="235"/>
      <c r="E138" s="233"/>
      <c r="F138" s="238"/>
      <c r="G138" s="66">
        <v>912000</v>
      </c>
      <c r="H138" s="66">
        <v>0</v>
      </c>
      <c r="I138" s="66">
        <v>0</v>
      </c>
      <c r="J138" s="66">
        <v>0</v>
      </c>
      <c r="K138" s="232"/>
      <c r="L138" s="246"/>
      <c r="M138" s="83"/>
    </row>
    <row r="139" spans="1:13" ht="31.9" customHeight="1" x14ac:dyDescent="0.25">
      <c r="A139" s="229"/>
      <c r="B139" s="229"/>
      <c r="C139" s="236"/>
      <c r="D139" s="236"/>
      <c r="E139" s="70" t="s">
        <v>153</v>
      </c>
      <c r="F139" s="66" t="s">
        <v>203</v>
      </c>
      <c r="G139" s="66">
        <v>0</v>
      </c>
      <c r="H139" s="66">
        <v>0</v>
      </c>
      <c r="I139" s="66">
        <v>0</v>
      </c>
      <c r="J139" s="66">
        <v>0</v>
      </c>
      <c r="K139" s="232"/>
      <c r="L139" s="246"/>
    </row>
    <row r="140" spans="1:13" ht="40.9" customHeight="1" x14ac:dyDescent="0.25">
      <c r="A140" s="226" t="s">
        <v>205</v>
      </c>
      <c r="B140" s="226" t="s">
        <v>166</v>
      </c>
      <c r="C140" s="234" t="s">
        <v>150</v>
      </c>
      <c r="D140" s="234" t="s">
        <v>157</v>
      </c>
      <c r="E140" s="73" t="s">
        <v>29</v>
      </c>
      <c r="F140" s="66" t="s">
        <v>206</v>
      </c>
      <c r="G140" s="68">
        <f>SUM(G141:G144)</f>
        <v>7145819.6100000003</v>
      </c>
      <c r="H140" s="68">
        <f>H141+H142+H143+H144</f>
        <v>3756420</v>
      </c>
      <c r="I140" s="68">
        <f>I141+I142+I143+I144</f>
        <v>0</v>
      </c>
      <c r="J140" s="68">
        <f>J141+J142+J143+J144</f>
        <v>0</v>
      </c>
      <c r="K140" s="232"/>
    </row>
    <row r="141" spans="1:13" ht="22.15" customHeight="1" x14ac:dyDescent="0.25">
      <c r="A141" s="226"/>
      <c r="B141" s="226"/>
      <c r="C141" s="235"/>
      <c r="D141" s="235"/>
      <c r="E141" s="70" t="s">
        <v>58</v>
      </c>
      <c r="F141" s="66" t="s">
        <v>206</v>
      </c>
      <c r="G141" s="66">
        <v>0</v>
      </c>
      <c r="H141" s="66">
        <v>0</v>
      </c>
      <c r="I141" s="66">
        <v>0</v>
      </c>
      <c r="J141" s="66">
        <v>0</v>
      </c>
      <c r="K141" s="232"/>
    </row>
    <row r="142" spans="1:13" ht="16.149999999999999" customHeight="1" x14ac:dyDescent="0.25">
      <c r="A142" s="226"/>
      <c r="B142" s="226"/>
      <c r="C142" s="235"/>
      <c r="D142" s="235"/>
      <c r="E142" s="70" t="s">
        <v>31</v>
      </c>
      <c r="F142" s="66" t="s">
        <v>206</v>
      </c>
      <c r="G142" s="66">
        <v>0</v>
      </c>
      <c r="H142" s="66">
        <v>0</v>
      </c>
      <c r="I142" s="66">
        <v>0</v>
      </c>
      <c r="J142" s="66">
        <v>0</v>
      </c>
      <c r="K142" s="232"/>
    </row>
    <row r="143" spans="1:13" ht="17.45" customHeight="1" x14ac:dyDescent="0.25">
      <c r="A143" s="226"/>
      <c r="B143" s="226"/>
      <c r="C143" s="235"/>
      <c r="D143" s="235"/>
      <c r="E143" s="70" t="s">
        <v>80</v>
      </c>
      <c r="F143" s="66" t="s">
        <v>206</v>
      </c>
      <c r="G143" s="66">
        <v>7145819.6100000003</v>
      </c>
      <c r="H143" s="82">
        <v>3756420</v>
      </c>
      <c r="I143" s="66">
        <v>0</v>
      </c>
      <c r="J143" s="66">
        <v>0</v>
      </c>
      <c r="K143" s="232"/>
      <c r="M143" s="244"/>
    </row>
    <row r="144" spans="1:13" ht="29.45" customHeight="1" x14ac:dyDescent="0.25">
      <c r="A144" s="226"/>
      <c r="B144" s="226"/>
      <c r="C144" s="236"/>
      <c r="D144" s="236"/>
      <c r="E144" s="70" t="s">
        <v>153</v>
      </c>
      <c r="F144" s="66" t="s">
        <v>206</v>
      </c>
      <c r="G144" s="66">
        <v>0</v>
      </c>
      <c r="H144" s="66">
        <v>0</v>
      </c>
      <c r="I144" s="66">
        <v>0</v>
      </c>
      <c r="J144" s="66">
        <v>0</v>
      </c>
      <c r="K144" s="233"/>
      <c r="M144" s="245"/>
    </row>
    <row r="145" spans="1:11" ht="22.15" customHeight="1" x14ac:dyDescent="0.25">
      <c r="A145" s="240" t="s">
        <v>207</v>
      </c>
      <c r="B145" s="226" t="s">
        <v>208</v>
      </c>
      <c r="C145" s="226" t="s">
        <v>208</v>
      </c>
      <c r="D145" s="226" t="s">
        <v>208</v>
      </c>
      <c r="E145" s="73" t="s">
        <v>29</v>
      </c>
      <c r="F145" s="66" t="s">
        <v>208</v>
      </c>
      <c r="G145" s="68">
        <f>G146+G147+G148+G150</f>
        <v>34954171.459999993</v>
      </c>
      <c r="H145" s="68">
        <f>H146+H147+H148+H150</f>
        <v>35880371.119999997</v>
      </c>
      <c r="I145" s="68">
        <f>I146+I147+I148+I150</f>
        <v>31732399</v>
      </c>
      <c r="J145" s="68">
        <f>J146+J147+J148+J150</f>
        <v>33675264</v>
      </c>
      <c r="K145" s="231" t="s">
        <v>208</v>
      </c>
    </row>
    <row r="146" spans="1:11" ht="28.15" customHeight="1" x14ac:dyDescent="0.25">
      <c r="A146" s="240"/>
      <c r="B146" s="226"/>
      <c r="C146" s="226"/>
      <c r="D146" s="226"/>
      <c r="E146" s="73" t="s">
        <v>58</v>
      </c>
      <c r="F146" s="66" t="s">
        <v>208</v>
      </c>
      <c r="G146" s="68">
        <f>G33+G38+G43+G48+G53+G78+G83+G88+G129+G135+G141+G73+G58+G10+G28+G16+G22</f>
        <v>854400</v>
      </c>
      <c r="H146" s="68">
        <f>H141+H135+H129+H28+H22+H10+H16</f>
        <v>720000</v>
      </c>
      <c r="I146" s="68">
        <f>I141+I135+I129+I10</f>
        <v>0</v>
      </c>
      <c r="J146" s="68">
        <f>J33+J38+J43+J48+J53+J78+J83+J88+J129+J135+J141+J73+J58</f>
        <v>0</v>
      </c>
      <c r="K146" s="232"/>
    </row>
    <row r="147" spans="1:11" ht="18" customHeight="1" x14ac:dyDescent="0.25">
      <c r="A147" s="240"/>
      <c r="B147" s="226"/>
      <c r="C147" s="226"/>
      <c r="D147" s="226"/>
      <c r="E147" s="73" t="s">
        <v>31</v>
      </c>
      <c r="F147" s="66" t="s">
        <v>208</v>
      </c>
      <c r="G147" s="68">
        <f>G34+G39+G44+G49+G54+G79+G84+G89+G130+G136+G142+G59+G74+G11+G29+G17+G23</f>
        <v>1035600</v>
      </c>
      <c r="H147" s="68">
        <f>H142+H136+H130+H29+H23+H11+H17</f>
        <v>1030000</v>
      </c>
      <c r="I147" s="68">
        <f>I142+I130+I29+I23+I17+I11</f>
        <v>0</v>
      </c>
      <c r="J147" s="68">
        <f>J34+J39+J44+J49+J54+J79+J84+J89+J130+J136+J142+J74+J59</f>
        <v>0</v>
      </c>
      <c r="K147" s="232"/>
    </row>
    <row r="148" spans="1:11" ht="27" customHeight="1" x14ac:dyDescent="0.25">
      <c r="A148" s="240"/>
      <c r="B148" s="226"/>
      <c r="C148" s="226"/>
      <c r="D148" s="226"/>
      <c r="E148" s="231" t="s">
        <v>204</v>
      </c>
      <c r="F148" s="237" t="s">
        <v>208</v>
      </c>
      <c r="G148" s="68">
        <f>G131+G137+G143+G12+G30+G18+G24</f>
        <v>33064171.459999997</v>
      </c>
      <c r="H148" s="68">
        <f>H143+H137+H131+H95+H30+H24+H12+H18</f>
        <v>34130371.119999997</v>
      </c>
      <c r="I148" s="68">
        <f>I12+I18+I24+I30+I131+I137+I143</f>
        <v>31732399</v>
      </c>
      <c r="J148" s="68">
        <f>J140+J134+J128+J27+J21+J15+J9</f>
        <v>33675264</v>
      </c>
      <c r="K148" s="232"/>
    </row>
    <row r="149" spans="1:11" ht="24" customHeight="1" x14ac:dyDescent="0.25">
      <c r="A149" s="240"/>
      <c r="B149" s="226"/>
      <c r="C149" s="226"/>
      <c r="D149" s="226"/>
      <c r="E149" s="233"/>
      <c r="F149" s="238"/>
      <c r="G149" s="68">
        <f>SUM(G138)</f>
        <v>912000</v>
      </c>
      <c r="H149" s="68">
        <f>H138</f>
        <v>0</v>
      </c>
      <c r="I149" s="68">
        <v>0</v>
      </c>
      <c r="J149" s="68">
        <f>J138</f>
        <v>0</v>
      </c>
      <c r="K149" s="232"/>
    </row>
    <row r="150" spans="1:11" ht="27.6" customHeight="1" x14ac:dyDescent="0.25">
      <c r="A150" s="240"/>
      <c r="B150" s="226"/>
      <c r="C150" s="226"/>
      <c r="D150" s="226"/>
      <c r="E150" s="73" t="s">
        <v>153</v>
      </c>
      <c r="F150" s="66" t="s">
        <v>208</v>
      </c>
      <c r="G150" s="68">
        <f>G36+G41+G46+G51+G56+G81+G86+G91+G132+G139+G144+G61+G76</f>
        <v>0</v>
      </c>
      <c r="H150" s="68">
        <f>H144+H139+H132+H31+H25+H19+H13</f>
        <v>0</v>
      </c>
      <c r="I150" s="68">
        <f>I36+I41+I46+I51+I56+I81+I86+I91+I132+I139+I144+I76+G61</f>
        <v>0</v>
      </c>
      <c r="J150" s="68">
        <f>J36+J41+J46+J51+J56+J81+J86+J91+J132+J139+J144+J76+J61</f>
        <v>0</v>
      </c>
      <c r="K150" s="233"/>
    </row>
    <row r="151" spans="1:11" x14ac:dyDescent="0.25">
      <c r="F151" s="84"/>
    </row>
    <row r="152" spans="1:11" ht="26.45" customHeight="1" x14ac:dyDescent="0.25">
      <c r="A152" s="239" t="s">
        <v>209</v>
      </c>
      <c r="B152" s="239"/>
      <c r="C152" s="239"/>
      <c r="D152" s="239"/>
      <c r="E152" s="239"/>
      <c r="F152" s="239"/>
      <c r="G152" s="239"/>
      <c r="H152" s="239"/>
      <c r="I152" s="239"/>
      <c r="J152" s="239"/>
      <c r="K152" s="239"/>
    </row>
    <row r="153" spans="1:11" x14ac:dyDescent="0.25">
      <c r="F153" s="84"/>
    </row>
    <row r="154" spans="1:11" x14ac:dyDescent="0.25">
      <c r="F154" s="84"/>
    </row>
    <row r="155" spans="1:11" x14ac:dyDescent="0.25">
      <c r="F155" s="84"/>
    </row>
    <row r="156" spans="1:11" x14ac:dyDescent="0.25">
      <c r="F156" s="84"/>
    </row>
    <row r="157" spans="1:11" x14ac:dyDescent="0.25">
      <c r="F157" s="84"/>
    </row>
    <row r="158" spans="1:11" x14ac:dyDescent="0.25">
      <c r="F158" s="84"/>
    </row>
    <row r="159" spans="1:11" x14ac:dyDescent="0.25">
      <c r="F159" s="84"/>
    </row>
    <row r="160" spans="1:11" x14ac:dyDescent="0.25">
      <c r="F160" s="84"/>
    </row>
    <row r="161" spans="6:6" x14ac:dyDescent="0.25">
      <c r="F161" s="84"/>
    </row>
    <row r="162" spans="6:6" x14ac:dyDescent="0.25">
      <c r="F162" s="84"/>
    </row>
    <row r="163" spans="6:6" x14ac:dyDescent="0.25">
      <c r="F163" s="84"/>
    </row>
    <row r="164" spans="6:6" x14ac:dyDescent="0.25">
      <c r="F164" s="84"/>
    </row>
    <row r="165" spans="6:6" x14ac:dyDescent="0.25">
      <c r="F165" s="84"/>
    </row>
    <row r="166" spans="6:6" x14ac:dyDescent="0.25">
      <c r="F166" s="84"/>
    </row>
    <row r="167" spans="6:6" x14ac:dyDescent="0.25">
      <c r="F167" s="84"/>
    </row>
    <row r="168" spans="6:6" x14ac:dyDescent="0.25">
      <c r="F168" s="84"/>
    </row>
    <row r="169" spans="6:6" x14ac:dyDescent="0.25">
      <c r="F169" s="84"/>
    </row>
    <row r="170" spans="6:6" x14ac:dyDescent="0.25">
      <c r="F170" s="84"/>
    </row>
    <row r="171" spans="6:6" x14ac:dyDescent="0.25">
      <c r="F171" s="84"/>
    </row>
    <row r="172" spans="6:6" x14ac:dyDescent="0.25">
      <c r="F172" s="84"/>
    </row>
    <row r="173" spans="6:6" x14ac:dyDescent="0.25">
      <c r="F173" s="84"/>
    </row>
    <row r="174" spans="6:6" x14ac:dyDescent="0.25">
      <c r="F174" s="84"/>
    </row>
    <row r="175" spans="6:6" x14ac:dyDescent="0.25">
      <c r="F175" s="84"/>
    </row>
  </sheetData>
  <mergeCells count="136">
    <mergeCell ref="B117:B121"/>
    <mergeCell ref="C117:C121"/>
    <mergeCell ref="D117:D121"/>
    <mergeCell ref="K26:K126"/>
    <mergeCell ref="A102:A106"/>
    <mergeCell ref="B102:B106"/>
    <mergeCell ref="C102:C106"/>
    <mergeCell ref="D102:D106"/>
    <mergeCell ref="A92:A96"/>
    <mergeCell ref="B92:B96"/>
    <mergeCell ref="C92:C96"/>
    <mergeCell ref="D92:D96"/>
    <mergeCell ref="D112:D116"/>
    <mergeCell ref="D72:D76"/>
    <mergeCell ref="C77:C81"/>
    <mergeCell ref="A77:A81"/>
    <mergeCell ref="D77:D81"/>
    <mergeCell ref="B57:B61"/>
    <mergeCell ref="C57:C61"/>
    <mergeCell ref="A62:A66"/>
    <mergeCell ref="B62:B66"/>
    <mergeCell ref="C62:C66"/>
    <mergeCell ref="D62:D66"/>
    <mergeCell ref="B72:B76"/>
    <mergeCell ref="C72:C76"/>
    <mergeCell ref="A82:A86"/>
    <mergeCell ref="K8:K25"/>
    <mergeCell ref="A67:A71"/>
    <mergeCell ref="B67:B71"/>
    <mergeCell ref="C67:C71"/>
    <mergeCell ref="D67:D71"/>
    <mergeCell ref="A27:A31"/>
    <mergeCell ref="B27:B31"/>
    <mergeCell ref="C27:C31"/>
    <mergeCell ref="D27:D31"/>
    <mergeCell ref="A37:A41"/>
    <mergeCell ref="C42:C46"/>
    <mergeCell ref="D42:D46"/>
    <mergeCell ref="C47:C51"/>
    <mergeCell ref="D47:D51"/>
    <mergeCell ref="B37:B41"/>
    <mergeCell ref="B42:B46"/>
    <mergeCell ref="A15:A19"/>
    <mergeCell ref="B15:B19"/>
    <mergeCell ref="C15:C19"/>
    <mergeCell ref="D15:D19"/>
    <mergeCell ref="A14:J14"/>
    <mergeCell ref="B9:B13"/>
    <mergeCell ref="C9:C13"/>
    <mergeCell ref="D9:D13"/>
    <mergeCell ref="A32:A36"/>
    <mergeCell ref="A52:A56"/>
    <mergeCell ref="A57:A61"/>
    <mergeCell ref="D37:D41"/>
    <mergeCell ref="B47:B51"/>
    <mergeCell ref="B52:B56"/>
    <mergeCell ref="A20:J20"/>
    <mergeCell ref="B21:B25"/>
    <mergeCell ref="C21:C25"/>
    <mergeCell ref="D21:D25"/>
    <mergeCell ref="A21:A25"/>
    <mergeCell ref="A42:A46"/>
    <mergeCell ref="A47:A51"/>
    <mergeCell ref="C37:C41"/>
    <mergeCell ref="D57:D61"/>
    <mergeCell ref="A8:J8"/>
    <mergeCell ref="M143:M144"/>
    <mergeCell ref="L137:L139"/>
    <mergeCell ref="K127:K132"/>
    <mergeCell ref="K133:K144"/>
    <mergeCell ref="A87:A91"/>
    <mergeCell ref="B87:B91"/>
    <mergeCell ref="C87:C91"/>
    <mergeCell ref="D87:D91"/>
    <mergeCell ref="C52:C56"/>
    <mergeCell ref="D52:D56"/>
    <mergeCell ref="A26:F26"/>
    <mergeCell ref="B32:B36"/>
    <mergeCell ref="C32:C36"/>
    <mergeCell ref="D32:D36"/>
    <mergeCell ref="C128:C132"/>
    <mergeCell ref="D128:D132"/>
    <mergeCell ref="A127:F127"/>
    <mergeCell ref="C82:C86"/>
    <mergeCell ref="D82:D86"/>
    <mergeCell ref="E137:E138"/>
    <mergeCell ref="F137:F138"/>
    <mergeCell ref="A72:A76"/>
    <mergeCell ref="A9:A13"/>
    <mergeCell ref="K145:K150"/>
    <mergeCell ref="C145:C150"/>
    <mergeCell ref="D145:D150"/>
    <mergeCell ref="D140:D144"/>
    <mergeCell ref="C140:C144"/>
    <mergeCell ref="E148:E149"/>
    <mergeCell ref="F148:F149"/>
    <mergeCell ref="A152:K152"/>
    <mergeCell ref="C134:C139"/>
    <mergeCell ref="D134:D139"/>
    <mergeCell ref="A140:A144"/>
    <mergeCell ref="A145:A150"/>
    <mergeCell ref="B145:B150"/>
    <mergeCell ref="B82:B86"/>
    <mergeCell ref="B128:B132"/>
    <mergeCell ref="A134:A139"/>
    <mergeCell ref="B140:B144"/>
    <mergeCell ref="B77:B81"/>
    <mergeCell ref="B134:B139"/>
    <mergeCell ref="A133:F133"/>
    <mergeCell ref="A128:A132"/>
    <mergeCell ref="A97:A101"/>
    <mergeCell ref="B97:B101"/>
    <mergeCell ref="C97:C101"/>
    <mergeCell ref="D97:D101"/>
    <mergeCell ref="A107:A111"/>
    <mergeCell ref="B107:B111"/>
    <mergeCell ref="C107:C111"/>
    <mergeCell ref="D107:D111"/>
    <mergeCell ref="A112:A116"/>
    <mergeCell ref="B112:B116"/>
    <mergeCell ref="C112:C116"/>
    <mergeCell ref="A122:A126"/>
    <mergeCell ref="B122:B126"/>
    <mergeCell ref="C122:C126"/>
    <mergeCell ref="D122:D126"/>
    <mergeCell ref="A117:A121"/>
    <mergeCell ref="J2:K2"/>
    <mergeCell ref="C5:D5"/>
    <mergeCell ref="E5:E6"/>
    <mergeCell ref="G5:J5"/>
    <mergeCell ref="K5:K6"/>
    <mergeCell ref="A3:K3"/>
    <mergeCell ref="A4:K4"/>
    <mergeCell ref="A5:A6"/>
    <mergeCell ref="B5:B6"/>
    <mergeCell ref="F5:F6"/>
  </mergeCells>
  <pageMargins left="0.78740157480314998" right="0.39370078740157499" top="0.78740157480314998" bottom="0.78740157480314998" header="0.31496062992126" footer="0.31496062992126"/>
  <pageSetup paperSize="9" scale="75" orientation="landscape" r:id="rId1"/>
  <rowBreaks count="3" manualBreakCount="3">
    <brk id="31" max="11" man="1"/>
    <brk id="61" max="11" man="1"/>
    <brk id="8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Лист1 (2)</vt:lpstr>
      <vt:lpstr>Лист1 (3)</vt:lpstr>
      <vt:lpstr>'Лист1 (3)'!Область_печати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2025-07-17T12:03:26Z</dcterms:modified>
  <cp:category/>
</cp:coreProperties>
</file>