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1.07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6" i="1" l="1"/>
  <c r="D116" i="1"/>
  <c r="E116" i="1"/>
  <c r="F116" i="1"/>
  <c r="G116" i="1"/>
  <c r="H116" i="1"/>
  <c r="I116" i="1"/>
  <c r="J116" i="1"/>
  <c r="K116" i="1"/>
  <c r="L116" i="1"/>
  <c r="C116" i="1"/>
  <c r="H20" i="1"/>
  <c r="H19" i="1"/>
  <c r="C20" i="1"/>
  <c r="C19" i="1"/>
  <c r="F90" i="1"/>
  <c r="H88" i="1"/>
  <c r="C88" i="1"/>
  <c r="H71" i="1"/>
  <c r="C71" i="1"/>
  <c r="H69" i="1"/>
  <c r="C69" i="1"/>
  <c r="H64" i="1"/>
  <c r="C64" i="1"/>
  <c r="M20" i="1" l="1"/>
  <c r="M19" i="1"/>
  <c r="M88" i="1"/>
  <c r="M71" i="1"/>
  <c r="M69" i="1"/>
  <c r="M64" i="1"/>
  <c r="H115" i="1"/>
  <c r="C115" i="1"/>
  <c r="H108" i="1"/>
  <c r="C108" i="1"/>
  <c r="H81" i="1"/>
  <c r="C81" i="1"/>
  <c r="C44" i="1"/>
  <c r="H44" i="1"/>
  <c r="M108" i="1" l="1"/>
  <c r="M115" i="1"/>
  <c r="M81" i="1"/>
  <c r="M44" i="1"/>
  <c r="H87" i="1" l="1"/>
  <c r="C87" i="1"/>
  <c r="H86" i="1"/>
  <c r="C86" i="1"/>
  <c r="M87" i="1" l="1"/>
  <c r="M86" i="1"/>
  <c r="H45" i="1" l="1"/>
  <c r="C45" i="1"/>
  <c r="M45" i="1" l="1"/>
  <c r="H94" i="1" l="1"/>
  <c r="C94" i="1"/>
  <c r="H41" i="1"/>
  <c r="C41" i="1"/>
  <c r="M41" i="1" l="1"/>
  <c r="C113" i="1" l="1"/>
  <c r="H113" i="1"/>
  <c r="C96" i="1"/>
  <c r="H96" i="1"/>
  <c r="C91" i="1"/>
  <c r="H91" i="1"/>
  <c r="C92" i="1"/>
  <c r="H92" i="1"/>
  <c r="H75" i="1"/>
  <c r="C74" i="1"/>
  <c r="C75" i="1"/>
  <c r="H74" i="1"/>
  <c r="C55" i="1"/>
  <c r="H55" i="1"/>
  <c r="C56" i="1"/>
  <c r="H56" i="1"/>
  <c r="C57" i="1"/>
  <c r="H57" i="1"/>
  <c r="C58" i="1"/>
  <c r="H58" i="1"/>
  <c r="C59" i="1"/>
  <c r="H59" i="1"/>
  <c r="C60" i="1"/>
  <c r="H60" i="1"/>
  <c r="C61" i="1"/>
  <c r="H61" i="1"/>
  <c r="C62" i="1"/>
  <c r="H62" i="1"/>
  <c r="C63" i="1"/>
  <c r="H63" i="1"/>
  <c r="C65" i="1"/>
  <c r="H65" i="1"/>
  <c r="C66" i="1"/>
  <c r="H66" i="1"/>
  <c r="C67" i="1"/>
  <c r="H67" i="1"/>
  <c r="C68" i="1"/>
  <c r="H68" i="1"/>
  <c r="C32" i="1"/>
  <c r="H32" i="1"/>
  <c r="C33" i="1"/>
  <c r="H33" i="1"/>
  <c r="C34" i="1"/>
  <c r="H34" i="1"/>
  <c r="C35" i="1"/>
  <c r="H35" i="1"/>
  <c r="C36" i="1"/>
  <c r="H36" i="1"/>
  <c r="C37" i="1"/>
  <c r="H37" i="1"/>
  <c r="C38" i="1"/>
  <c r="H38" i="1"/>
  <c r="C39" i="1"/>
  <c r="H39" i="1"/>
  <c r="C40" i="1"/>
  <c r="H40" i="1"/>
  <c r="C42" i="1"/>
  <c r="H42" i="1"/>
  <c r="C43" i="1"/>
  <c r="H43" i="1"/>
  <c r="M75" i="1" l="1"/>
  <c r="M55" i="1"/>
  <c r="M113" i="1"/>
  <c r="M96" i="1"/>
  <c r="M92" i="1"/>
  <c r="M91" i="1"/>
  <c r="M74" i="1"/>
  <c r="M68" i="1"/>
  <c r="M67" i="1"/>
  <c r="M57" i="1"/>
  <c r="M60" i="1"/>
  <c r="M62" i="1"/>
  <c r="M66" i="1"/>
  <c r="M58" i="1"/>
  <c r="M56" i="1"/>
  <c r="M65" i="1"/>
  <c r="M63" i="1"/>
  <c r="M61" i="1"/>
  <c r="M59" i="1"/>
  <c r="M32" i="1"/>
  <c r="M42" i="1"/>
  <c r="M40" i="1"/>
  <c r="M38" i="1"/>
  <c r="M43" i="1"/>
  <c r="M37" i="1"/>
  <c r="M34" i="1"/>
  <c r="M33" i="1"/>
  <c r="M35" i="1"/>
  <c r="M39" i="1"/>
  <c r="M36" i="1"/>
  <c r="C26" i="1" l="1"/>
  <c r="H26" i="1"/>
  <c r="C27" i="1"/>
  <c r="H27" i="1"/>
  <c r="M27" i="1" l="1"/>
  <c r="M26" i="1"/>
  <c r="C23" i="1" l="1"/>
  <c r="H23" i="1"/>
  <c r="M23" i="1" l="1"/>
  <c r="H111" i="1" l="1"/>
  <c r="C111" i="1"/>
  <c r="H89" i="1"/>
  <c r="H93" i="1"/>
  <c r="H95" i="1"/>
  <c r="H97" i="1"/>
  <c r="H85" i="1"/>
  <c r="C90" i="1"/>
  <c r="C93" i="1"/>
  <c r="C95" i="1"/>
  <c r="C97" i="1"/>
  <c r="C89" i="1"/>
  <c r="M111" i="1" l="1"/>
  <c r="H90" i="1"/>
  <c r="H83" i="1" l="1"/>
  <c r="C83" i="1"/>
  <c r="M83" i="1" l="1"/>
  <c r="H47" i="1" l="1"/>
  <c r="C47" i="1"/>
  <c r="M47" i="1" l="1"/>
  <c r="C52" i="1"/>
  <c r="C53" i="1"/>
  <c r="C54" i="1"/>
  <c r="C70" i="1"/>
  <c r="C72" i="1"/>
  <c r="C73" i="1"/>
  <c r="C76" i="1"/>
  <c r="C77" i="1"/>
  <c r="C78" i="1"/>
  <c r="C79" i="1"/>
  <c r="C80" i="1"/>
  <c r="C82" i="1"/>
  <c r="C51" i="1"/>
  <c r="H70" i="1"/>
  <c r="C25" i="1"/>
  <c r="H25" i="1"/>
  <c r="M89" i="1" l="1"/>
  <c r="M90" i="1"/>
  <c r="M70" i="1"/>
  <c r="M25" i="1"/>
  <c r="H109" i="1" l="1"/>
  <c r="H107" i="1"/>
  <c r="H106" i="1"/>
  <c r="H104" i="1"/>
  <c r="H102" i="1"/>
  <c r="H101" i="1"/>
  <c r="H99" i="1"/>
  <c r="H82" i="1"/>
  <c r="H80" i="1"/>
  <c r="H79" i="1"/>
  <c r="H78" i="1"/>
  <c r="H77" i="1"/>
  <c r="H76" i="1"/>
  <c r="H73" i="1"/>
  <c r="H72" i="1"/>
  <c r="H54" i="1"/>
  <c r="M54" i="1" s="1"/>
  <c r="H53" i="1"/>
  <c r="H52" i="1"/>
  <c r="H51" i="1"/>
  <c r="H49" i="1"/>
  <c r="H48" i="1"/>
  <c r="H46" i="1"/>
  <c r="H31" i="1"/>
  <c r="H30" i="1"/>
  <c r="H29" i="1"/>
  <c r="H22" i="1"/>
  <c r="C109" i="1"/>
  <c r="C107" i="1"/>
  <c r="C106" i="1"/>
  <c r="C104" i="1"/>
  <c r="C102" i="1"/>
  <c r="C101" i="1"/>
  <c r="C99" i="1"/>
  <c r="C85" i="1"/>
  <c r="C49" i="1"/>
  <c r="C48" i="1"/>
  <c r="C46" i="1"/>
  <c r="C31" i="1"/>
  <c r="C30" i="1"/>
  <c r="C29" i="1"/>
  <c r="C22" i="1"/>
  <c r="G9" i="1" l="1"/>
  <c r="M51" i="1"/>
  <c r="M73" i="1"/>
  <c r="M22" i="1"/>
  <c r="M30" i="1"/>
  <c r="M46" i="1"/>
  <c r="M49" i="1"/>
  <c r="M29" i="1"/>
  <c r="M78" i="1"/>
  <c r="M85" i="1"/>
  <c r="M101" i="1"/>
  <c r="M107" i="1"/>
  <c r="M79" i="1"/>
  <c r="M95" i="1"/>
  <c r="M102" i="1"/>
  <c r="M109" i="1"/>
  <c r="M31" i="1"/>
  <c r="M52" i="1"/>
  <c r="M53" i="1"/>
  <c r="M76" i="1"/>
  <c r="M80" i="1"/>
  <c r="M97" i="1"/>
  <c r="M104" i="1"/>
  <c r="M48" i="1"/>
  <c r="M72" i="1"/>
  <c r="M77" i="1"/>
  <c r="M82" i="1"/>
  <c r="M99" i="1"/>
  <c r="M106" i="1"/>
  <c r="G10" i="1" l="1"/>
</calcChain>
</file>

<file path=xl/sharedStrings.xml><?xml version="1.0" encoding="utf-8"?>
<sst xmlns="http://schemas.openxmlformats.org/spreadsheetml/2006/main" count="219" uniqueCount="158">
  <si>
    <t>2. Комплекс процессных мероприятий  «Развитие общего образования»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</si>
  <si>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</si>
  <si>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Всего</t>
  </si>
  <si>
    <t>Федеральный бюджет</t>
  </si>
  <si>
    <t>Местный бюджет</t>
  </si>
  <si>
    <t>Управление образования администрации муниципального образования город Алексин</t>
  </si>
  <si>
    <t>1. Комплекс процессных мероприятий  «Развитие дошкольного образования»</t>
  </si>
  <si>
    <t xml:space="preserve">Расходы на обеспечение деятельности (оказание услуг) муниципальных учреждений </t>
  </si>
  <si>
    <t>Реализованы мероприятия по обеспечению деятельности муниципальных образовательных учреждений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</si>
  <si>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Тульской области, обеспечения дополнительного образования детей в муниципальных общеобразовательных организациях Тульской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</si>
  <si>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Увеличилась 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</t>
  </si>
  <si>
    <t>Предоставление мер поддержки молодым специалистам</t>
  </si>
  <si>
    <t>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</t>
  </si>
  <si>
    <t>Предоставление мер социальной поддержки педагогическим и иным работникам</t>
  </si>
  <si>
    <t>Выплата компенсации родителям (законным представителям), дети которых посещают образовательные организации (за исключением государственных образовательных организаций, находящихся в ведении Тульской области), реализующие образовательную программу дошкольного образования</t>
  </si>
  <si>
    <t>Обеспечении бесплатным питанием отдельных категорий обучающихся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</si>
  <si>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</si>
  <si>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Предоставление мер социальной поддержки родителям (законным представителям) детей-инвалидов, обучающихся по основным общеобразовательным программам на дому</t>
  </si>
  <si>
    <t>Предоставление мер социальной 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</si>
  <si>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3. Комплекс процессных мероприятий  «Развитие дополнительного образования»</t>
  </si>
  <si>
    <t>4. Комплекс процессных мероприятий  «Обеспечение реализации муниципальной программы»</t>
  </si>
  <si>
    <t>Реализованы мероприятия по обеспечению деятельности муниципальных учреждений</t>
  </si>
  <si>
    <t>5. Комплекс процессных мероприятий  «Создание условий для развития творческого потенциала педагогов и учащихся»</t>
  </si>
  <si>
    <t>Предоставление муниципальных грантов лучшим педагогам муниципальных образовательных учреждений</t>
  </si>
  <si>
    <t>Проведен  конкурсный отбор лучших педагогов образовательных учреждений муниципального образования город Алексин на получение муниципального гранта</t>
  </si>
  <si>
    <t>6. Комплекс процессных мероприятий  «Проведение аварийно-восстановительных работ»</t>
  </si>
  <si>
    <t>Проведение аварийно-восстановительных работ</t>
  </si>
  <si>
    <t>Проведены аварийно-восстановительные работы; обеспечено быстрое и качественное устранение аварийных ситуаций</t>
  </si>
  <si>
    <t>Проведены предметные олимпиады, конкурсы, ярмарки; обеспечено сохранение и развитие творческого потенциала педагогов и учащихся</t>
  </si>
  <si>
    <t>7. Комплекс процессных мероприятий  «Реализация программы подготовки педагогических кадров для муниципальных образовательных учреждений, сопровождение государственной итоговой аттестации, реализация мероприятий по формированию и ведению ФИС ФРДО»</t>
  </si>
  <si>
    <t>Организационные мероприятия по сопровождению государственной итоговой аттестации</t>
  </si>
  <si>
    <t>Обеспечено успешное проведение государственной итоговой аттестации</t>
  </si>
  <si>
    <t>Осуществлена единовременная денежная выплата в рамках мер социальной поддержки, предоставляемых гражданину, 
заключившему договор о целевом обучении в Федеральном государственном бюджетном образовательном учреждении высшего профессионального образования «Тульский государственный педагогический университет им. Л.Н. Толстого»</t>
  </si>
  <si>
    <t>Организация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</si>
  <si>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</si>
  <si>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государственные гарантии прав граждан на получение общедоступного и бесплатного дошкольного образования в муниципальных ДОУ</t>
  </si>
  <si>
    <t>Предоставлены меры социальной поддержки педагогическим и иным работникам</t>
  </si>
  <si>
    <t>Реализованы государственные полномочия по выплате компенсации части родительской платы</t>
  </si>
  <si>
    <t>Реализованы государственные гарантии прав граждан на получение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муниципальных ОУ</t>
  </si>
  <si>
    <t>Предоставлены меры социальной поддержки  в организации питания отдельных категорий обучающихся общеобразовательных организаций муниципального образования город Алексин</t>
  </si>
  <si>
    <t>Предоставлены меры соц.поддержки родителям (законным представителям) детей-инвалидов, обучающихся по основным общеобразовательным программам на дому</t>
  </si>
  <si>
    <t>Доля обучающихся, получающих начальное общее образование в муниципальных образовательных организациях, получающих бесплатное
горячее питание, к общему количеству
обучающихся, получающих начальное
общее образование в муниципальных
образовательных организациях составляет 100%</t>
  </si>
  <si>
    <t>Предоставлены меры соц.поддержки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</si>
  <si>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Дополнительное финансовое обеспечение мероприятий по организации питания отдельных  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</t>
  </si>
  <si>
    <t>администрации муниципального образования город Алексин</t>
  </si>
  <si>
    <t xml:space="preserve">Мониторинг реализации муниципальной программы </t>
  </si>
  <si>
    <t>Нормативный правовой акт, утвердивший Программу</t>
  </si>
  <si>
    <t>Перечень нормативных правовых актов о внесении изменений в нормативный правовой акт, утвердивший Программу, принятых в отчетном квартале с краткой характеристикой вносимых изменений</t>
  </si>
  <si>
    <t>Плановый объем финансирования  Программы (подпрограммы),  рублей</t>
  </si>
  <si>
    <t xml:space="preserve">Фактический объемы финансирования Программы (подпрограммы), рублей </t>
  </si>
  <si>
    <t>Ответственный исполнитель Программы (подпрограммы)</t>
  </si>
  <si>
    <t>Финансирование мероприятий муниципальной Программы (подпрограммы)</t>
  </si>
  <si>
    <t>№ п/п</t>
  </si>
  <si>
    <t>Наименование направления, мероприятия</t>
  </si>
  <si>
    <t>Планируемое финансирование мероприятий (рублей)</t>
  </si>
  <si>
    <t>Фактическое финансирование мероприятий (рублей)</t>
  </si>
  <si>
    <t>в том числе по источникам финансирования</t>
  </si>
  <si>
    <t>Процент финансирования к годовому объему, %</t>
  </si>
  <si>
    <t>Результаты выполнения мероприятий</t>
  </si>
  <si>
    <t>Областной бюджет*</t>
  </si>
  <si>
    <t>Иные источники финансирования</t>
  </si>
  <si>
    <t>Федеральный бюджет*</t>
  </si>
  <si>
    <t>исп. Сухомлинова Е.Е.</t>
  </si>
  <si>
    <t>тел. +79605974087</t>
  </si>
  <si>
    <t>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</t>
  </si>
  <si>
    <t>Образовательные организации обеспечены материально-технической базой для внедрения цифровой образовательной среды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</si>
  <si>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</si>
  <si>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Постановление администрации муниципального образования город Алексин от 28.12.2023 г. № 2860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</si>
  <si>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</si>
  <si>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</si>
  <si>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</si>
  <si>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нормального функционирования образовательного учреждения</t>
  </si>
  <si>
    <t>Организация питания детей граждан,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</si>
  <si>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Предоставлены меры социальной поддержки  в организации питания детей граждан, 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</si>
  <si>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</si>
  <si>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Реализованы государственные полномочия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</si>
  <si>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Обеспечение функционирования модели персонифицированного финансирования дополнительного образования детей</t>
  </si>
  <si>
    <t>Реализованы мероприятия по обеспечению дфункционирования модели персонифицированного финансирования дополнительного образования детей</t>
  </si>
  <si>
    <t>Произведены мероприятия по закупке,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</si>
  <si>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усиления антитеррористических мер, а также в целях нормального функционирования образовательного учреждения</t>
  </si>
  <si>
    <t>Произведены ремонтные работы, работы по благоустройству и ремонту ограждения,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</si>
  <si>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Реализованы государственные полномочия по реализации дополнительной меры соцподдержки в виде освобождения от платы, взимаемой за присмотр и уход за детьми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</si>
  <si>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</si>
  <si>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опиловка аварийных деревьев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</si>
  <si>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</si>
  <si>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работы по благоустройству и ремонту ограждения, в том числе в целях устранения предписаний контролирующих органов</t>
  </si>
  <si>
    <t>Произведена опиловка аварийных деревьев и мероприятия в целях нормального функционирования образовательного учреждения</t>
  </si>
  <si>
    <t>Укрепление материально-технической базы муниципальных учреждений (ремонт инженерных систем, установка электромагнитных (электромеханических) замков и видеодомофонов на калитки, ремонт калитки; модернизация АПС (+аварийое освещение) муниципального бюджетного дошкольного образовательного учреждения "Детский сад общеразвивающего вида №21")</t>
  </si>
  <si>
    <t>Укрепление материально-технической базы муниципальных учреждений (приобретение бензинового генератора, дверных блоков прокладка сетей водоотведения; ремонт входных групп здания муниципального бюджетного общеобразовательного учреждения "Борисовская начальная общеобразовательная школа № 26")</t>
  </si>
  <si>
    <t>Произведены мероприятия в целях устранения предписаний контролирующих органов, а также в целях нормального функционирования образовательного учреждения</t>
  </si>
  <si>
    <t>8. 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</si>
  <si>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>Создание условий для организации проведения независимой оценки качества условий оказания услуг организациями</t>
  </si>
  <si>
    <r>
      <t>«</t>
    </r>
    <r>
      <rPr>
        <b/>
        <sz val="12"/>
        <color rgb="FF000000"/>
        <rFont val="Times New Roman"/>
        <family val="1"/>
        <charset val="204"/>
      </rPr>
      <t>Образование в муниципальном образовании город Алексин» на 2025 год и плановый период 2026-2027 годов</t>
    </r>
  </si>
  <si>
    <t>Региональный проект «Все лучшее детям»</t>
  </si>
  <si>
    <t>Оснащение предметных кабинетов общеобразовательных организаций средствами обучения и воспитания</t>
  </si>
  <si>
    <t>Региональный проект «Педагоги и наставники»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</si>
  <si>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</si>
  <si>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Укрепление материально-технической базы муниципальных учреждений (замена оконных блоков; ремонт инженерных систем, ремонт внутренних помещений, системы электроснабжения; модернизация АПС (+аварийое освещение); ремонт мест залития муниципального бюджетного дошкольного образовательного учреждения "Детский сад комбинированного вида №19")</t>
  </si>
  <si>
    <t>Реализованы мероприятия по по подготовке к работе МБДОУ "ДС комбинированного вида №1"</t>
  </si>
  <si>
    <t>Осуществление государственного полномочия по финансовому обеспечению реализации дополнительной меры социальной поддержки, предоставляемой отдельным категориям граждан в виде освобождения от платы, взимаемой за присмотр и уход за ребенком в муниципальных образовательных организациях, предоставляющих дошкольное образование, на территории Тульской области, в соответствии с указами Губернатора Тульской области</t>
  </si>
  <si>
    <t xml:space="preserve">Произведены работы, в том числе в целях нормального функционирования образовательного учреждения и обеспечения безопасности, требований антитеррористической защищенности </t>
  </si>
  <si>
    <t>Дополнительное финансовое обеспечение мероприятий по организации питания обучающихся 1 - 4 классов, получающих начальное общее образование в муниципальных общеобразовательных учреждениях муниципального образования город Алексин</t>
  </si>
  <si>
    <t>Дополнительное финансовое обеспечение мероприятий по организации питания обучающихся 5 классов и детей из многодетных и приемных семей, имеющих трех и более детей, из числа обучающихся 6 - 11 классов</t>
  </si>
  <si>
    <t>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детей, педагогическим работникам учреждений культуры, физической культуры и спорта, агропромышленного комплекса, молодежной сферы, находящихся в ведении органов местного самоуправления муниципальных образований Тульской области, работникам методических центров, кабинетов, психологических служб, созданных муниципальными образованиями области</t>
  </si>
  <si>
    <t>Проведение оздоровительной кампании детей</t>
  </si>
  <si>
    <t>9. Комплекс процессных мероприятий  «Организация отдыха, оздоровления и временной занятости детей»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</si>
  <si>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составляет 61,5 %</t>
  </si>
  <si>
    <t>Созданы условия для организации проведения независимой оценки качества условий оказания услуг организациями</t>
  </si>
  <si>
    <t xml:space="preserve">Начальник Управления образования </t>
  </si>
  <si>
    <t>И.А. Шумицкая</t>
  </si>
  <si>
    <t>Укрепление материально-технической базы муниципальных учреждений (замена оконных и дверных блоков, котлов отопления; устройство спортплощадки; модернизация АПС + оборудование аварийным освещением для муниципального бюджетного общеобразовательного учреждения "Сеневская основная общеобразовательная школа № 21")</t>
  </si>
  <si>
    <t>Организация проведения предметных олимпиад, конкурсов, ярмарок и прочих мероприятий</t>
  </si>
  <si>
    <t>Предоставление мер материального стимулирования в рамках мер поддержки, предоставляемых гражданину, заключившему договор о целевом обучении в федеральном государственном бюджетном образовательном учреждении высшего образования «Тульский государственный педагогический университет им. Л.Н. Толстого»</t>
  </si>
  <si>
    <t>Укрепление материально-технической базы муниципальных учреждений (ремонт внутренних помещений, в т.ч. мест залития, замена оконных блоков, ремонт инженерных систем, установка электромагнитных (электромеханических) замков и видеодомофонов на калитки; модернизация АПС (+аварийое освещение); ремонт внутренних помещений, ремонт помещения для хранения овощей для муниципального бюджетного дошкольного образовательного учреждения "Детский сад комбинированного вида №2")</t>
  </si>
  <si>
    <t>Укрепление материально-технической базы муниципальных учреждений (ремонт аварийных выходов, замена оконных и дверных блоков; ремонт полов в коридоре, ремонт отопления; модернизация АПС (+аварийое освещение); ремонт пищеблока; ремонт фасада и асфальтирование территории муниципального бюджетного дошкольного образовательного учреждения "Центр развития ребенка - детский сад №4")</t>
  </si>
  <si>
    <t>Укрепление материально-технической базы муниципальных учреждений (ремонт инженерных систем, замена оконных блоков, установка электромагнитных (электромеханических) замков и видеодомофонов на калитки, ремонт бассейна; ремонт внутренних помещений; ремонт лестничных спусков, полов, частичный ремонт кровли муниципального бюджетного дошкольного образовательного учреждения "Детский сад комбинированного вида №8")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</si>
  <si>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калитки, приобретение линолеума, светильников, компьютерной техники, мягкого инвентаря,  монтаж СОУЭ; модернизация АПС (+аварийое освещение); ремонт пищеблока, асфальтирование территориии; ремонт инженерных систем, ступеней и навесов запасных выходов для муниципального бюджетного дошкольного образовательного учреждения "Детский сад комбинированного вида №12")</t>
  </si>
  <si>
    <t>Укрепление материально-технической базы муниципальных учреждений (замена ливневой канализации, оконных блоков здания;  модернизация АПС (+аварийое освещение), ремонт внутренних помещений; приобретение мебели, замена радиаторов отопления муниципального бюджетного дошкольного образовательного учреждения "Детский сад комбинированного вида №27")</t>
  </si>
  <si>
    <t>Укрепление материально-технической базы муниципальных учреждений (ремонт кровли, ремонт ограждения, замена оконных блоков; асфальтирование территории, модернизация АПС (+аварийое освещение), замена линолеума, оборудования для санузлов, дверей; ремонт внутренних помещений для муниципального бюджетного дошкольного образовательного учреждения "Детский сад комбинированного вида №28")</t>
  </si>
  <si>
    <t>Укрепление материально-технической базы муниципальных учреждений (приобретение мебели; ремонт внутренних помещений, инжеренрных систем, замена сантехники; модернизация АПС, в том числе ПСД, (+аварийое освещение); подключение генератора в котельной, асфальтирование территори; замена дверных блоков для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</si>
  <si>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(асфальтирование территории, замена части ограждения; ремонт кровли; модернизация АПС (+аварийое освещение), системы видеонаблюдения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</si>
  <si>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(ремонт лестничной клетки и туалетных комнат, приобретение металлодетектора, строительных материалов, дверных блоков, оборудования для пищеблока, ремонт кровли, ремонт инженерных систем, установка электромагнитных (электромеханических) замков и видеодомофонов на калитки; оснащение ППЭ камерами видеонаблюдения; ремонт мест залития, приобретение линолеума, мебели, спортинвентаря, интерактивного оборудования за счет средств экономии в рамках реализации проекта «Народный бюджет»; ремонт спортивной площадки; ремонт асфальтового покрытия территории муниципального бюджетного общеобразовательного учреждения "Средняя общеобразовательная школа № 1")</t>
  </si>
  <si>
    <t>Укрепление материально-технической базы муниципальных учреждений (ремонт потолков малых спортзалов, санузлов, внутренних помещений, приобретение термометра, устройство аварийного освещения, приобретение мебели; ремонт потолка в кабинете, ремонт инженерных систем, заделка ниш в кабинетах, монтаж электроснабжения для будки охраны, замена решеток на окнах в спортзале, ремонт спортивной площадки; ремонт помещений гаража, асфальтирование территории; ремонт полов для муниципального бюджетного общеобразовательного учреждения "Средняя общеобразовательная школа № 2")</t>
  </si>
  <si>
    <t>Укрепление материально-технической базы муниципальных учреждений (ремонт санузлов, инженерных систем, разработка проектно-сметной документации на ремонт фундамента и устройство дренажной системы защиты здания, укрепление простенков и ремонт стен в здании нач.школы, установка электромагнитных (электромеханических) замков и видеодомофонов на калитки, приобретение мебели; замена входной двери, линолеума, капитальный ремонт фундамента, устройство дренажной системы, разработка ПСД на ремонт кровли, ремонт кровли, ремонт внутренних помещений; ремонт потолка спортзала, модернизация АПС + оборудование аварийным освещением; ремонт спортивной площадки для муниципального бюджетного общеобразовательного учреждения "Средняя общеобразовательная школа № 5")</t>
  </si>
  <si>
    <t>Укрепление материально-технической базы муниципальных учреждений (замена оконных блоков, ремонт внутренних помещений (санузлы), ремонт инженерных систем, установка электромагнитных (электромеханических) замков и видеодомофонов на калитки; ремонт актового зала, пищеблока, разработка ПСД на ремонт спортзала; ремонт цоколя, внешних откосов, отмостки и фасада спортзала, ремонт внутренних помещений, асфальтирование территории; устройство спортивной площадки; кронирование деревьев для муниципального бюджетного общеобразовательного учреждения "Гимназия № 13")</t>
  </si>
  <si>
    <t>Укрепление материально-технической базы муниципальных учреждений (опиловка аварийных деревьев, ремонт инженерных систем, приобретение компьютерной, бытовой и оргтехники, картриджа, сейфа; оснащение ППЭ камерами видеонаблюдения, ремонт спортзала, теплотрассы, ремонт внутренних помещений, приобретение обородования для актового зала; частичный ремонт кровли; ремонт спортивной площадки для муниципального бюджетного общеобразовательного учреждения "Гимназия № 18")</t>
  </si>
  <si>
    <t>Укрепление материально-технической базы муниципальных учреждений (ремонт кровли, утепление теплотрассы; ремонт кровли гаража и мастерских, ремонт инженерных систем, приобретение спортинвентаря и средств обучения за счет средств экономии в рамках реализации проекта «Народный бюджет»; подключение генератора в котельной, ремонт кровли спортзала, асфальтирование территории; ремонт спортзала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</si>
  <si>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(ремонт инженерных систем, в том числе отопления с заменой циркуляционных насосов, приобретение оборудования для пищеблока, установка камер видеонаблюдения, установка электромагнитных (электромеханических) замков и видеодомофонов на калитки, ремонт кровли котельной, крыльца аварийного выхода, замена вводного кабеля, приобретение оборудования для уборки территории; ремонт полов 1 этажа, ремонт отмостки здания котельной, ремонт потолка спортзала, замена дверных блоков; ремонт потолка, стен в кабинетах и в котельной, ремонт крыльца, модернизация АПС + оборудование аварийным освещением, устройство спортивной площадки; ремонт внутренних помещений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</si>
  <si>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 (ремонт части кровли; изоляция трубопровода отопления в подвале; установка домофона на центральных вход, ремонт санузлов и отмостки, замена оконных отливов и установка оконных замков, приобретение светильников и ламп за счет средств экономии в рамках реализации проекта «Народный бюджет»; модернизация АПС + оборудование аварийным освещением и СОУЭ; ремонт эвакуационного выхода; асфальтирование территории муниципального бюджетного учреждения дополнительного образования "Дом детского творчества")</t>
  </si>
  <si>
    <t>Укрепление материально-технической базы муниципальных учреждений (ремонт кровли, крыльца и тамбура; ремонт входных степеней, замена дверных блоков; ремонт полов; ремонт эвакуационных выходов и внутренних помещений муниципального бюджетного учреждения дополнительного образования "Центр развития творчества детей и юношества")</t>
  </si>
  <si>
    <t>Укрепление материально-технической базы муниципальных учреждений (ремонт снегозадержателей, частичный ремонт кровли, приобретение компьютерной техники; ремонт внутренних помещений, кровли, замена дверных и оконных блоков, ремонт инженерных систем, закупка коврового покрытия, устройство видеонаблюдения; закупка спортивного оборудования и инвентаря, картриджей, монтаж СКУД; модернизация АПС + оборудование аварийным освещением; ремонт цоколя и отмостки для муниципального бюджетного учреждения дополнительного образования "Детско-юношеская спортивная школа № 1")</t>
  </si>
  <si>
    <t>Укрепление материально-технической базы муниципальных учреждений (проведение мероприятий по подготовке к работе, в том числе ремонт кровли, асфальтирование территори, опиловка аварийных деревьев, оснащение; приобретение мебели, устройство навесов над запасными выходами муниципального бюджетного дошкольного образовательного учреждения "Детский сад комбинированного вида №1")</t>
  </si>
  <si>
    <t>Укрепление материально-технической базы муниципальных учреждений (замена оконных блоков, ремонт инжинерных систем, установка электромагнитных (электромеханических) замков и видеодомофонов на калитки; модернизация АПС (+аварийое освещение); асфальтирование территории муниципального бюджетного дошкольного образовательного учреждения "Центр развития ребенка - детский сад №13")</t>
  </si>
  <si>
    <t>Укрепление материально-технической базы муниципальных учреждений (ремонт кровли, замена оконных и дверного блоков, установка электромагнитных (электромеханических) замков и видеодомофонов на калитки; ремонт внутренних помещений; ремонт калитки; модернизация АПС (+аварийое освещение), асфальтирование территории муниципального бюджетного дошкольного образовательного учреждения "Детский сад комбинированного вида №25")</t>
  </si>
  <si>
    <t>Укрепление материально-технической базы муниципальных учреждений (ремонт котла отопления, ремонт мест залития; модернизация АПС (+аварийое освещение) муниципального бюджетного общеобразовательного учреждения "Поповская средняя общеобразовательная школа № 19"</t>
  </si>
  <si>
    <t>Укрепление материально-технической базы муниципальных учреждений (замена оконных блоков + их ограждение, ремонт санузлов, отопления, демонтаж спортивной площадки, устройство калитки ограждения, приобретение оборудования для учебного предмета "ОБЗиР", установка электромагнитных (электромеханических) замков и видеодомофонов на калитки, приобретение мебели; ремонт лестничной клетки, модернизация АПС + оборудование аварийным освещением, ремонт ХВС; корректировка ПСД на выполнение работ по капитальному ремонту здания; ремонт спортзала, тренерской и раздевалок муниципального бюджетного общеобразовательного учреждения "Средняя общеобразовательная школа № 3")</t>
  </si>
  <si>
    <t>Укрепление материально-технической базы муниципальных учреждений (модернизация АПС + оборудование аварийным освещением, приобретение мебели, уборочного оборудования; ремонт пожарного выхода, ремонт козырька основного входа, приобретение сантехнического оборудования и строительных материалов, оснащение пищеблока; устройство спортивной площадки; ремонт кровли, ограждения муниципального бюджетного "Пушкинская основная общеобразовательная школа № 22")</t>
  </si>
  <si>
    <t>Расходы на укрепление материально-технической базы муниципальных образовательных организаций (за исключением капитальных вложений): устройство спортивной площадки для муниципального бюджетного общеобразовательного учреждения "Пушкинская основная общеобразовательная школа № 22"</t>
  </si>
  <si>
    <t xml:space="preserve">Субвенции на реализацию дополнительной меры социальной поддержки в виде освобождения от платы за присмотр и уход в группе продленного дня за
детьми, обучающимися в муниципальных образовательных организациях, зачисленными в первоочередном порядке </t>
  </si>
  <si>
    <t>Укрепление материально-технической базы муниципальных учреждений (ремонт кровли, приобретение компьютерной и оргтехники для муниципального бюджетного учреждения дополнительного образования "Центр психолого-педагогической, медицинской и социальной помощи")</t>
  </si>
  <si>
    <t>Предоставление денежной компенсации педагогическим работникам за наем (поднаем) жилых помещений</t>
  </si>
  <si>
    <t>Предоставляется денежная компенсация педагогическим работникам за наем (поднаем) жилых помещений</t>
  </si>
  <si>
    <t>10. Комплекс процессных мероприятий «Мероприятия в сфере энергоэффективности»</t>
  </si>
  <si>
    <t>Создание автоматизированной системы учета энергоресурсов для снижения расходов на потребление энергетических ресурсов</t>
  </si>
  <si>
    <t>Снижение расходов на оплату энергетических ресурсов муниципальными учреждениями;
обеспечение учета потребления  энергетических ресурсов муниципальными учреждениями</t>
  </si>
  <si>
    <t>за 2 квартал 2026 года</t>
  </si>
  <si>
    <t>-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</si>
  <si>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модернизация АПС (+аварийое освещение), ремонт потолков; разработка ПСД на ремонт кровли; ремонт кровли; укрепление фасада муниципального бюджетного дошкольного образовательного учреждения "Детский сад комбинированного вида №5")</t>
  </si>
  <si>
    <t>Укрепление материально-технической базы муниципальных учреждений (ремонт внутренних помещений, ремонт инженерных систем, замена оконных блоков, установка электромагнитных (электромеханических) замков и видеодомофонов на калитки, приобретение мебели, линолеума, строительных и отделочных материалов, оборудования для расширения локальной сети; ремонт системы электроснабжения, приобретение материалов и комплектующих для создания инсталляции посвещенной ВОВ, приобретение значков ЮА, модернизация АПС + оборудование аварийным освещением; асфальтирование территории; ремонт спортивной площадки, потолков; ремонт фасада и водосточной системы, отмостки начальной школы муниципального бюджетного общеобразовательного учреждения "Средняя общеобразовательная школа № 9")</t>
  </si>
  <si>
    <t>Укрепление материально-технической базы муниципальных учреждений (ремонт санузлов, ввода системы отопления, пола и потолка в кабинетах, ремонт хозпостройки, установка электромагнитных (электромеханических) замков и видеодомофонов на калитки; ремонт кровли спортзала, люка на лестничном марше, замена оконных блоков, снегодержателей на кровле, модернизация АПС + оборудование аварийным освещением, строительство контура заземления, ремонт инженерных систем; ремонт спортзала, ремонт внутренних помещений, цоколя и отмостки, крыши и фасада гаража, асфальтирование территори, демонтаж столбов, разработка ПСД на ремонт кровли; ремонт кровли; устройство спортивной площадки; ремонт фасада муниципального бюджетного общеобразовательного учреждения "Средняя общеобразовательная школа № 11")</t>
  </si>
  <si>
    <t>Укрепление материально-технической базы муниципальных учреждений (опиловка аварийных деревьев, ремонт кровли над кабинетами, мест залития и санузлов, закупка мебели, жалюзи, табличек, установка электромагнитных (электромеханических) замков и видеодомофонов на калитки; приобретение оборудования для учебного предмета "Труд", ремонт внутренних помещений, ПСД для модернизации АПС; ремонт входных групп, цоколя и отмостки муниципального бюджетного общеобразовательного учреждения "Авангардская средняя общеобразовательная школа № 7")</t>
  </si>
  <si>
    <t>Укрепление материально-технической базы муниципальных учреждений (устройство ограждения территории, установка камер видеонаблюдения; ремонт входных групп и внутренних помещений, замена оконных блоков; замена котлов отопления; асфальтирование территории и модернизация АПС + оборудование аварийным освещением для муниципального бюджетного общеобразовательного учреждения "Поповская средняя общеобразовательная школа № 19")</t>
  </si>
  <si>
    <t>Укрепление материально-технической базы муниципальных учреждений (установка камер видеонаблюдения, приобретение насоса для котельной; ремонт кровли, инженерных систем, замена котла отопления (+ подключение), выполнение работ по замене противопожарных дверей за счет средств экономии в рамках реализации проекта «Народный бюджет»; ремонт внутренних помещений для муниципального бюджетного общеобразовательного учреждения "Шелепинская средняя общеобразовательная школа № 27")</t>
  </si>
  <si>
    <t>Произведены ремонтные работы, в том числе в целях нормального функционирования образовательного учреждения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</si>
  <si>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кровли для муниципального бюджетного общеобразовательного учреждения "Шелепинская средняя общеобразовательная школа № 27"</t>
  </si>
  <si>
    <t>Укрепление материально-технической базы муниципальных учреждений (устройство ограждения; приобретение мебели, ремонт электроснабжения; приобретение трассоукладчика, демонтаж и перевозка модельного здания; модернизация АПС + оборудование аварийным освещением; укрепление пристройки; отсыпка подъезда к учреждению для муниципального бюджетного учреждения дополнительного образования "Детско-юношеская спортивная школа "Горизонт")</t>
  </si>
  <si>
    <t>Мероприятия по проекту «Народный бюджет» (Выполнение работ по ремонту асфальтобетонного покрытия территории МБУ ДО «ДДТ» ул. 50 лет ВЛКСМ д. 2)</t>
  </si>
  <si>
    <t>Мероприятия по проекту «Народный бюджет» Выполнение работ по устройству спортивной площадки на территории МБУ ДО ДЮСШ «Горизонт», расположенного по адресу: Тульская область, г. Алексин, ул. Революции, д.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</si>
</sst>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0" fillId="0" borderId="0" xfId="0" applyFont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/>
    <xf numFmtId="2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/>
    <xf numFmtId="4" fontId="5" fillId="0" borderId="0" xfId="0" applyNumberFormat="1" applyFont="1" applyFill="1" applyAlignment="1"/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/>
    <xf numFmtId="4" fontId="0" fillId="0" borderId="0" xfId="0" applyNumberFormat="1"/>
    <xf numFmtId="4" fontId="6" fillId="0" borderId="0" xfId="0" applyNumberFormat="1" applyFont="1" applyFill="1"/>
    <xf numFmtId="2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0" fillId="0" borderId="0" xfId="0" applyNumberFormat="1"/>
    <xf numFmtId="2" fontId="9" fillId="0" borderId="1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4" fontId="11" fillId="0" borderId="0" xfId="0" applyNumberFormat="1" applyFont="1" applyFill="1" applyAlignment="1">
      <alignment horizontal="left"/>
    </xf>
    <xf numFmtId="4" fontId="12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9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22"/>
  <sheetViews>
    <sheetView tabSelected="1" workbookViewId="0">
      <selection activeCell="M117" sqref="M117"/>
    </sheetView>
  </sheetViews>
  <sheetFormatPr defaultRowHeight="15" x14ac:dyDescent="0.25"/>
  <cols>
    <col min="1" max="1" width="6.28515625" style="19" customWidth="1"/>
    <col min="2" max="2" width="32.28515625" style="6" customWidth="1"/>
    <col min="3" max="3" width="17.5703125" style="6" customWidth="1"/>
    <col min="4" max="4" width="13" style="6" customWidth="1"/>
    <col min="5" max="5" width="17.5703125" style="6" customWidth="1"/>
    <col min="6" max="6" width="20" style="6" customWidth="1"/>
    <col min="7" max="7" width="14.7109375" style="6" customWidth="1"/>
    <col min="8" max="8" width="14.42578125" style="6" customWidth="1"/>
    <col min="9" max="9" width="13.28515625" style="6" customWidth="1"/>
    <col min="10" max="10" width="16.85546875" style="39" customWidth="1"/>
    <col min="11" max="11" width="14.85546875" style="39" customWidth="1"/>
    <col min="12" max="12" width="14.42578125" style="6" customWidth="1"/>
    <col min="13" max="13" width="12.7109375" style="6" customWidth="1"/>
    <col min="14" max="14" width="31.7109375" style="6" customWidth="1"/>
    <col min="16" max="16" width="14.42578125" customWidth="1"/>
    <col min="19" max="19" width="11.7109375" customWidth="1"/>
    <col min="20" max="20" width="10" customWidth="1"/>
  </cols>
  <sheetData>
    <row r="2" spans="1:16" ht="15.75" x14ac:dyDescent="0.25">
      <c r="A2" s="57" t="s">
        <v>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6" ht="15.75" x14ac:dyDescent="0.25">
      <c r="A3" s="58" t="s">
        <v>92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6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45"/>
    </row>
    <row r="5" spans="1:16" ht="15.75" x14ac:dyDescent="0.25">
      <c r="A5" s="56" t="s">
        <v>145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6" ht="15.75" x14ac:dyDescent="0.25">
      <c r="A6" s="33"/>
      <c r="B6" s="33"/>
      <c r="C6" s="33"/>
      <c r="D6" s="33"/>
      <c r="E6" s="33"/>
      <c r="F6" s="33"/>
      <c r="G6" s="33"/>
      <c r="H6" s="33"/>
      <c r="I6" s="33"/>
      <c r="J6" s="46"/>
    </row>
    <row r="7" spans="1:16" ht="15.75" customHeight="1" x14ac:dyDescent="0.25">
      <c r="A7" s="59" t="s">
        <v>46</v>
      </c>
      <c r="B7" s="59"/>
      <c r="C7" s="59"/>
      <c r="D7" s="59"/>
      <c r="E7" s="59"/>
      <c r="F7" s="59"/>
      <c r="G7" s="60" t="s">
        <v>67</v>
      </c>
      <c r="H7" s="60"/>
      <c r="I7" s="60"/>
      <c r="J7" s="60"/>
      <c r="K7" s="60"/>
      <c r="L7" s="60"/>
      <c r="M7" s="60"/>
      <c r="N7" s="60"/>
    </row>
    <row r="8" spans="1:16" ht="38.25" customHeight="1" x14ac:dyDescent="0.25">
      <c r="A8" s="59" t="s">
        <v>47</v>
      </c>
      <c r="B8" s="59"/>
      <c r="C8" s="59"/>
      <c r="D8" s="59"/>
      <c r="E8" s="59"/>
      <c r="F8" s="59"/>
      <c r="G8" s="61" t="s">
        <v>146</v>
      </c>
      <c r="H8" s="61"/>
      <c r="I8" s="61"/>
      <c r="J8" s="61"/>
      <c r="K8" s="61"/>
      <c r="L8" s="61"/>
      <c r="M8" s="61"/>
      <c r="N8" s="61"/>
    </row>
    <row r="9" spans="1:16" ht="15.75" customHeight="1" x14ac:dyDescent="0.25">
      <c r="A9" s="59" t="s">
        <v>48</v>
      </c>
      <c r="B9" s="59"/>
      <c r="C9" s="59"/>
      <c r="D9" s="59"/>
      <c r="E9" s="59"/>
      <c r="F9" s="59"/>
      <c r="G9" s="62">
        <f>C116</f>
        <v>2155377976.7099996</v>
      </c>
      <c r="H9" s="60"/>
      <c r="I9" s="60"/>
      <c r="J9" s="60"/>
      <c r="K9" s="60"/>
      <c r="L9" s="60"/>
      <c r="M9" s="60"/>
      <c r="N9" s="60"/>
    </row>
    <row r="10" spans="1:16" ht="15.75" customHeight="1" x14ac:dyDescent="0.25">
      <c r="A10" s="59" t="s">
        <v>49</v>
      </c>
      <c r="B10" s="59"/>
      <c r="C10" s="59"/>
      <c r="D10" s="59"/>
      <c r="E10" s="59"/>
      <c r="F10" s="59"/>
      <c r="G10" s="62">
        <f>H116</f>
        <v>1012045286.8900003</v>
      </c>
      <c r="H10" s="60"/>
      <c r="I10" s="60"/>
      <c r="J10" s="60"/>
      <c r="K10" s="60"/>
      <c r="L10" s="60"/>
      <c r="M10" s="60"/>
      <c r="N10" s="60"/>
    </row>
    <row r="11" spans="1:16" ht="15.75" customHeight="1" x14ac:dyDescent="0.25">
      <c r="A11" s="59" t="s">
        <v>50</v>
      </c>
      <c r="B11" s="59"/>
      <c r="C11" s="59"/>
      <c r="D11" s="59"/>
      <c r="E11" s="59"/>
      <c r="F11" s="59"/>
      <c r="G11" s="60" t="s">
        <v>5</v>
      </c>
      <c r="H11" s="60"/>
      <c r="I11" s="60"/>
      <c r="J11" s="60"/>
      <c r="K11" s="60"/>
      <c r="L11" s="60"/>
      <c r="M11" s="60"/>
      <c r="N11" s="60"/>
    </row>
    <row r="12" spans="1:16" ht="15.75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46"/>
    </row>
    <row r="13" spans="1:16" ht="15.75" x14ac:dyDescent="0.25">
      <c r="A13" s="56" t="s">
        <v>51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6" ht="15.75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46"/>
    </row>
    <row r="15" spans="1:16" x14ac:dyDescent="0.25">
      <c r="A15" s="63" t="s">
        <v>52</v>
      </c>
      <c r="B15" s="63" t="s">
        <v>53</v>
      </c>
      <c r="C15" s="63" t="s">
        <v>54</v>
      </c>
      <c r="D15" s="63"/>
      <c r="E15" s="63"/>
      <c r="F15" s="63"/>
      <c r="G15" s="63"/>
      <c r="H15" s="63" t="s">
        <v>55</v>
      </c>
      <c r="I15" s="63"/>
      <c r="J15" s="63"/>
      <c r="K15" s="63"/>
      <c r="L15" s="63"/>
      <c r="M15" s="63"/>
      <c r="N15" s="63"/>
    </row>
    <row r="16" spans="1:16" ht="45.75" customHeight="1" x14ac:dyDescent="0.25">
      <c r="A16" s="63"/>
      <c r="B16" s="63"/>
      <c r="C16" s="63" t="s">
        <v>2</v>
      </c>
      <c r="D16" s="63" t="s">
        <v>56</v>
      </c>
      <c r="E16" s="63"/>
      <c r="F16" s="63"/>
      <c r="G16" s="63"/>
      <c r="H16" s="63" t="s">
        <v>2</v>
      </c>
      <c r="I16" s="63" t="s">
        <v>56</v>
      </c>
      <c r="J16" s="63"/>
      <c r="K16" s="63"/>
      <c r="L16" s="63"/>
      <c r="M16" s="63" t="s">
        <v>57</v>
      </c>
      <c r="N16" s="63" t="s">
        <v>58</v>
      </c>
      <c r="P16" s="27"/>
    </row>
    <row r="17" spans="1:16" ht="38.25" customHeight="1" x14ac:dyDescent="0.25">
      <c r="A17" s="63"/>
      <c r="B17" s="63"/>
      <c r="C17" s="63"/>
      <c r="D17" s="32" t="s">
        <v>3</v>
      </c>
      <c r="E17" s="32" t="s">
        <v>59</v>
      </c>
      <c r="F17" s="32" t="s">
        <v>4</v>
      </c>
      <c r="G17" s="14" t="s">
        <v>60</v>
      </c>
      <c r="H17" s="63"/>
      <c r="I17" s="32" t="s">
        <v>61</v>
      </c>
      <c r="J17" s="40" t="s">
        <v>59</v>
      </c>
      <c r="K17" s="40" t="s">
        <v>4</v>
      </c>
      <c r="L17" s="14" t="s">
        <v>60</v>
      </c>
      <c r="M17" s="63"/>
      <c r="N17" s="63"/>
      <c r="P17" s="35"/>
    </row>
    <row r="18" spans="1:16" ht="14.25" customHeight="1" x14ac:dyDescent="0.25">
      <c r="A18" s="50" t="s">
        <v>93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P18" s="35"/>
    </row>
    <row r="19" spans="1:16" ht="86.25" customHeight="1" x14ac:dyDescent="0.25">
      <c r="A19" s="49">
        <v>1</v>
      </c>
      <c r="B19" s="49" t="s">
        <v>156</v>
      </c>
      <c r="C19" s="5">
        <f>SUM(D19:G19)</f>
        <v>3412000.86</v>
      </c>
      <c r="D19" s="36">
        <v>0</v>
      </c>
      <c r="E19" s="36">
        <v>2047200.52</v>
      </c>
      <c r="F19" s="29">
        <v>1023600.25</v>
      </c>
      <c r="G19" s="5">
        <v>341200.09</v>
      </c>
      <c r="H19" s="7">
        <f>SUM(I19:L19)</f>
        <v>0</v>
      </c>
      <c r="I19" s="5">
        <v>0</v>
      </c>
      <c r="J19" s="29">
        <v>0</v>
      </c>
      <c r="K19" s="29">
        <v>0</v>
      </c>
      <c r="L19" s="5">
        <v>0</v>
      </c>
      <c r="M19" s="7">
        <f>H19*100/C19</f>
        <v>0</v>
      </c>
      <c r="N19" s="49" t="s">
        <v>153</v>
      </c>
      <c r="P19" s="35"/>
    </row>
    <row r="20" spans="1:16" ht="93.75" customHeight="1" x14ac:dyDescent="0.25">
      <c r="A20" s="49">
        <v>2</v>
      </c>
      <c r="B20" s="49" t="s">
        <v>157</v>
      </c>
      <c r="C20" s="5">
        <f>SUM(D20:G20)</f>
        <v>3052144.39</v>
      </c>
      <c r="D20" s="36">
        <v>0</v>
      </c>
      <c r="E20" s="29">
        <v>1983893.85</v>
      </c>
      <c r="F20" s="29">
        <v>915643.32</v>
      </c>
      <c r="G20" s="29">
        <v>152607.22</v>
      </c>
      <c r="H20" s="7">
        <f>SUM(I20:L20)</f>
        <v>0</v>
      </c>
      <c r="I20" s="5">
        <v>0</v>
      </c>
      <c r="J20" s="29">
        <v>0</v>
      </c>
      <c r="K20" s="29">
        <v>0</v>
      </c>
      <c r="L20" s="5">
        <v>0</v>
      </c>
      <c r="M20" s="7">
        <f t="shared" ref="M20" si="0">H20*100/C20</f>
        <v>0</v>
      </c>
      <c r="N20" s="49" t="s">
        <v>153</v>
      </c>
      <c r="P20" s="35"/>
    </row>
    <row r="21" spans="1:16" x14ac:dyDescent="0.25">
      <c r="A21" s="50" t="s">
        <v>93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</row>
    <row r="22" spans="1:16" ht="89.25" customHeight="1" x14ac:dyDescent="0.25">
      <c r="A22" s="32">
        <v>3</v>
      </c>
      <c r="B22" s="32" t="s">
        <v>94</v>
      </c>
      <c r="C22" s="5">
        <f>SUM(D22:F22)</f>
        <v>2121847.5</v>
      </c>
      <c r="D22" s="36">
        <v>1996234.11</v>
      </c>
      <c r="E22" s="36">
        <v>83176.44</v>
      </c>
      <c r="F22" s="29">
        <v>42436.95</v>
      </c>
      <c r="G22" s="5">
        <v>0</v>
      </c>
      <c r="H22" s="7">
        <f>SUM(I22:L22)</f>
        <v>1896019.3699999999</v>
      </c>
      <c r="I22" s="5">
        <v>1783774.98</v>
      </c>
      <c r="J22" s="29">
        <v>74324</v>
      </c>
      <c r="K22" s="29">
        <v>37920.39</v>
      </c>
      <c r="L22" s="5">
        <v>0</v>
      </c>
      <c r="M22" s="7">
        <f>H22*100/C22</f>
        <v>89.35700468577501</v>
      </c>
      <c r="N22" s="32" t="s">
        <v>64</v>
      </c>
    </row>
    <row r="23" spans="1:16" ht="96.75" customHeight="1" x14ac:dyDescent="0.25">
      <c r="A23" s="32">
        <v>4</v>
      </c>
      <c r="B23" s="32" t="s">
        <v>94</v>
      </c>
      <c r="C23" s="5">
        <f t="shared" ref="C23" si="1">SUM(D23:F23)</f>
        <v>1792364.8900000001</v>
      </c>
      <c r="D23" s="36">
        <v>0</v>
      </c>
      <c r="E23" s="36">
        <v>1756517.59</v>
      </c>
      <c r="F23" s="29">
        <v>35847.300000000003</v>
      </c>
      <c r="G23" s="5">
        <v>0</v>
      </c>
      <c r="H23" s="7">
        <f t="shared" ref="H23" si="2">SUM(I23:L23)</f>
        <v>1332977.4000000001</v>
      </c>
      <c r="I23" s="5">
        <v>0</v>
      </c>
      <c r="J23" s="29">
        <v>1306317.83</v>
      </c>
      <c r="K23" s="29">
        <v>26659.57</v>
      </c>
      <c r="L23" s="5">
        <v>0</v>
      </c>
      <c r="M23" s="7">
        <f t="shared" ref="M23" si="3">H23*100/C23</f>
        <v>74.369756260958681</v>
      </c>
      <c r="N23" s="32" t="s">
        <v>64</v>
      </c>
    </row>
    <row r="24" spans="1:16" x14ac:dyDescent="0.25">
      <c r="A24" s="50" t="s">
        <v>95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6" ht="187.5" customHeight="1" x14ac:dyDescent="0.25">
      <c r="A25" s="32">
        <v>5</v>
      </c>
      <c r="B25" s="32" t="s">
        <v>96</v>
      </c>
      <c r="C25" s="5">
        <f>SUM(D25:F25)</f>
        <v>1276000</v>
      </c>
      <c r="D25" s="11">
        <v>1276000</v>
      </c>
      <c r="E25" s="11">
        <v>0</v>
      </c>
      <c r="F25" s="11">
        <v>0</v>
      </c>
      <c r="G25" s="5">
        <v>0</v>
      </c>
      <c r="H25" s="7">
        <f>SUM(I25:L25)</f>
        <v>489411.8</v>
      </c>
      <c r="I25" s="7">
        <v>489411.8</v>
      </c>
      <c r="J25" s="29">
        <v>0</v>
      </c>
      <c r="K25" s="29">
        <v>0</v>
      </c>
      <c r="L25" s="5">
        <v>0</v>
      </c>
      <c r="M25" s="7">
        <f>H25*100/C25</f>
        <v>38.35515673981191</v>
      </c>
      <c r="N25" s="32" t="s">
        <v>65</v>
      </c>
    </row>
    <row r="26" spans="1:16" ht="84.75" customHeight="1" x14ac:dyDescent="0.25">
      <c r="A26" s="32">
        <v>6</v>
      </c>
      <c r="B26" s="32" t="s">
        <v>66</v>
      </c>
      <c r="C26" s="5">
        <f t="shared" ref="C26:C27" si="4">SUM(D26:F26)</f>
        <v>4657237.34</v>
      </c>
      <c r="D26" s="36">
        <v>4470947.8399999999</v>
      </c>
      <c r="E26" s="36">
        <v>186289.5</v>
      </c>
      <c r="F26" s="29">
        <v>0</v>
      </c>
      <c r="G26" s="5">
        <v>0</v>
      </c>
      <c r="H26" s="7">
        <f t="shared" ref="H26:H27" si="5">SUM(I26:L26)</f>
        <v>1770554.55</v>
      </c>
      <c r="I26" s="7">
        <v>1699732.36</v>
      </c>
      <c r="J26" s="29">
        <v>70822.19</v>
      </c>
      <c r="K26" s="29">
        <v>0</v>
      </c>
      <c r="L26" s="5">
        <v>0</v>
      </c>
      <c r="M26" s="7">
        <f t="shared" ref="M26:M27" si="6">H26*100/C26</f>
        <v>38.017271200526793</v>
      </c>
      <c r="N26" s="32" t="s">
        <v>65</v>
      </c>
    </row>
    <row r="27" spans="1:16" ht="154.5" customHeight="1" x14ac:dyDescent="0.25">
      <c r="A27" s="32">
        <v>7</v>
      </c>
      <c r="B27" s="32" t="s">
        <v>16</v>
      </c>
      <c r="C27" s="5">
        <f t="shared" si="4"/>
        <v>46198000</v>
      </c>
      <c r="D27" s="11">
        <v>46198000</v>
      </c>
      <c r="E27" s="11">
        <v>0</v>
      </c>
      <c r="F27" s="11">
        <v>0</v>
      </c>
      <c r="G27" s="5">
        <v>0</v>
      </c>
      <c r="H27" s="7">
        <f t="shared" si="5"/>
        <v>18468310.370000001</v>
      </c>
      <c r="I27" s="7">
        <v>18468310.370000001</v>
      </c>
      <c r="J27" s="29">
        <v>0</v>
      </c>
      <c r="K27" s="29">
        <v>0</v>
      </c>
      <c r="L27" s="5">
        <v>0</v>
      </c>
      <c r="M27" s="7">
        <f t="shared" si="6"/>
        <v>39.976428351876706</v>
      </c>
      <c r="N27" s="32" t="s">
        <v>65</v>
      </c>
    </row>
    <row r="28" spans="1:16" s="4" customFormat="1" x14ac:dyDescent="0.25">
      <c r="A28" s="50" t="s">
        <v>6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</row>
    <row r="29" spans="1:16" s="4" customFormat="1" ht="49.5" customHeight="1" x14ac:dyDescent="0.25">
      <c r="A29" s="32">
        <v>8</v>
      </c>
      <c r="B29" s="32" t="s">
        <v>7</v>
      </c>
      <c r="C29" s="5">
        <f t="shared" ref="C29:C49" si="7">SUM(D29:F29)</f>
        <v>196207900</v>
      </c>
      <c r="D29" s="5">
        <v>0</v>
      </c>
      <c r="E29" s="5">
        <v>0</v>
      </c>
      <c r="F29" s="5">
        <v>196207900</v>
      </c>
      <c r="G29" s="7">
        <v>0</v>
      </c>
      <c r="H29" s="7">
        <f t="shared" ref="H29:H49" si="8">SUM(I29:L29)</f>
        <v>88194272.25</v>
      </c>
      <c r="I29" s="7">
        <v>0</v>
      </c>
      <c r="J29" s="29">
        <v>0</v>
      </c>
      <c r="K29" s="29">
        <v>88194272.25</v>
      </c>
      <c r="L29" s="5">
        <v>0</v>
      </c>
      <c r="M29" s="7">
        <f t="shared" ref="M29:M49" si="9">H29*100/C29</f>
        <v>44.949399208696491</v>
      </c>
      <c r="N29" s="32" t="s">
        <v>8</v>
      </c>
    </row>
    <row r="30" spans="1:16" s="4" customFormat="1" ht="272.25" customHeight="1" x14ac:dyDescent="0.25">
      <c r="A30" s="32">
        <v>9</v>
      </c>
      <c r="B30" s="32" t="s">
        <v>9</v>
      </c>
      <c r="C30" s="5">
        <f t="shared" si="7"/>
        <v>513247216.31</v>
      </c>
      <c r="D30" s="5">
        <v>0</v>
      </c>
      <c r="E30" s="29">
        <v>513247216.31</v>
      </c>
      <c r="F30" s="29">
        <v>0</v>
      </c>
      <c r="G30" s="7">
        <v>0</v>
      </c>
      <c r="H30" s="7">
        <f t="shared" si="8"/>
        <v>264745051.58000001</v>
      </c>
      <c r="I30" s="7">
        <v>0</v>
      </c>
      <c r="J30" s="29">
        <v>264745051.58000001</v>
      </c>
      <c r="K30" s="29">
        <v>0</v>
      </c>
      <c r="L30" s="5">
        <v>0</v>
      </c>
      <c r="M30" s="7">
        <f t="shared" si="9"/>
        <v>51.582364826718255</v>
      </c>
      <c r="N30" s="32" t="s">
        <v>35</v>
      </c>
    </row>
    <row r="31" spans="1:16" s="4" customFormat="1" ht="178.5" x14ac:dyDescent="0.25">
      <c r="A31" s="49">
        <v>10</v>
      </c>
      <c r="B31" s="32" t="s">
        <v>131</v>
      </c>
      <c r="C31" s="5">
        <f t="shared" si="7"/>
        <v>300000</v>
      </c>
      <c r="D31" s="5">
        <v>0</v>
      </c>
      <c r="E31" s="5">
        <v>0</v>
      </c>
      <c r="F31" s="5">
        <v>300000</v>
      </c>
      <c r="G31" s="7">
        <v>0</v>
      </c>
      <c r="H31" s="7">
        <f t="shared" si="8"/>
        <v>0</v>
      </c>
      <c r="I31" s="7">
        <v>0</v>
      </c>
      <c r="J31" s="29">
        <v>0</v>
      </c>
      <c r="K31" s="29">
        <v>0</v>
      </c>
      <c r="L31" s="5">
        <v>0</v>
      </c>
      <c r="M31" s="7">
        <f t="shared" si="9"/>
        <v>0</v>
      </c>
      <c r="N31" s="32" t="s">
        <v>98</v>
      </c>
    </row>
    <row r="32" spans="1:16" s="4" customFormat="1" ht="216.75" x14ac:dyDescent="0.25">
      <c r="A32" s="49">
        <v>11</v>
      </c>
      <c r="B32" s="32" t="s">
        <v>113</v>
      </c>
      <c r="C32" s="5">
        <f t="shared" ref="C32:C40" si="10">SUM(D32:F32)</f>
        <v>3478806.29</v>
      </c>
      <c r="D32" s="5">
        <v>0</v>
      </c>
      <c r="E32" s="5">
        <v>0</v>
      </c>
      <c r="F32" s="5">
        <v>3478806.29</v>
      </c>
      <c r="G32" s="7">
        <v>0</v>
      </c>
      <c r="H32" s="7">
        <f t="shared" ref="H32:H40" si="11">SUM(I32:L32)</f>
        <v>0</v>
      </c>
      <c r="I32" s="7">
        <v>0</v>
      </c>
      <c r="J32" s="29">
        <v>0</v>
      </c>
      <c r="K32" s="29">
        <v>0</v>
      </c>
      <c r="L32" s="5">
        <v>0</v>
      </c>
      <c r="M32" s="7">
        <f t="shared" ref="M32:M40" si="12">H32*100/C32</f>
        <v>0</v>
      </c>
      <c r="N32" s="32" t="s">
        <v>79</v>
      </c>
    </row>
    <row r="33" spans="1:14" s="4" customFormat="1" ht="165.75" x14ac:dyDescent="0.25">
      <c r="A33" s="49">
        <v>12</v>
      </c>
      <c r="B33" s="32" t="s">
        <v>114</v>
      </c>
      <c r="C33" s="5">
        <f t="shared" si="10"/>
        <v>2872183.4</v>
      </c>
      <c r="D33" s="5">
        <v>0</v>
      </c>
      <c r="E33" s="5">
        <v>0</v>
      </c>
      <c r="F33" s="5">
        <v>2872183.4</v>
      </c>
      <c r="G33" s="7">
        <v>0</v>
      </c>
      <c r="H33" s="7">
        <f t="shared" si="11"/>
        <v>0</v>
      </c>
      <c r="I33" s="7">
        <v>0</v>
      </c>
      <c r="J33" s="29">
        <v>0</v>
      </c>
      <c r="K33" s="29">
        <v>0</v>
      </c>
      <c r="L33" s="5">
        <v>0</v>
      </c>
      <c r="M33" s="7">
        <f t="shared" si="12"/>
        <v>0</v>
      </c>
      <c r="N33" s="32" t="s">
        <v>85</v>
      </c>
    </row>
    <row r="34" spans="1:14" s="4" customFormat="1" ht="178.5" x14ac:dyDescent="0.25">
      <c r="A34" s="49">
        <v>13</v>
      </c>
      <c r="B34" s="32" t="s">
        <v>147</v>
      </c>
      <c r="C34" s="5">
        <f t="shared" si="10"/>
        <v>6150593.5099999998</v>
      </c>
      <c r="D34" s="5">
        <v>0</v>
      </c>
      <c r="E34" s="5">
        <v>0</v>
      </c>
      <c r="F34" s="5">
        <v>6150593.5099999998</v>
      </c>
      <c r="G34" s="7">
        <v>0</v>
      </c>
      <c r="H34" s="7">
        <f t="shared" si="11"/>
        <v>451400</v>
      </c>
      <c r="I34" s="7">
        <v>0</v>
      </c>
      <c r="J34" s="29">
        <v>0</v>
      </c>
      <c r="K34" s="29">
        <v>451400</v>
      </c>
      <c r="L34" s="5">
        <v>0</v>
      </c>
      <c r="M34" s="7">
        <f t="shared" si="12"/>
        <v>7.3391291306454756</v>
      </c>
      <c r="N34" s="32" t="s">
        <v>79</v>
      </c>
    </row>
    <row r="35" spans="1:14" s="4" customFormat="1" ht="178.5" x14ac:dyDescent="0.25">
      <c r="A35" s="49">
        <v>14</v>
      </c>
      <c r="B35" s="32" t="s">
        <v>115</v>
      </c>
      <c r="C35" s="5">
        <f t="shared" si="10"/>
        <v>4260250.7</v>
      </c>
      <c r="D35" s="5">
        <v>0</v>
      </c>
      <c r="E35" s="5">
        <v>0</v>
      </c>
      <c r="F35" s="5">
        <v>4260250.7</v>
      </c>
      <c r="G35" s="7">
        <v>0</v>
      </c>
      <c r="H35" s="7">
        <f t="shared" si="11"/>
        <v>545963.80000000005</v>
      </c>
      <c r="I35" s="7">
        <v>0</v>
      </c>
      <c r="J35" s="29">
        <v>0</v>
      </c>
      <c r="K35" s="29">
        <v>545963.80000000005</v>
      </c>
      <c r="L35" s="5">
        <v>0</v>
      </c>
      <c r="M35" s="7">
        <f t="shared" si="12"/>
        <v>12.815297465944905</v>
      </c>
      <c r="N35" s="32" t="s">
        <v>79</v>
      </c>
    </row>
    <row r="36" spans="1:14" s="4" customFormat="1" ht="242.25" x14ac:dyDescent="0.25">
      <c r="A36" s="49">
        <v>15</v>
      </c>
      <c r="B36" s="32" t="s">
        <v>116</v>
      </c>
      <c r="C36" s="5">
        <f t="shared" si="10"/>
        <v>8036350.29</v>
      </c>
      <c r="D36" s="5">
        <v>0</v>
      </c>
      <c r="E36" s="5">
        <v>0</v>
      </c>
      <c r="F36" s="5">
        <v>8036350.29</v>
      </c>
      <c r="G36" s="7">
        <v>0</v>
      </c>
      <c r="H36" s="7">
        <f t="shared" si="11"/>
        <v>0</v>
      </c>
      <c r="I36" s="7">
        <v>0</v>
      </c>
      <c r="J36" s="29">
        <v>0</v>
      </c>
      <c r="K36" s="29">
        <v>0</v>
      </c>
      <c r="L36" s="5">
        <v>0</v>
      </c>
      <c r="M36" s="7">
        <f t="shared" si="12"/>
        <v>0</v>
      </c>
      <c r="N36" s="32" t="s">
        <v>79</v>
      </c>
    </row>
    <row r="37" spans="1:14" s="4" customFormat="1" ht="165.75" x14ac:dyDescent="0.25">
      <c r="A37" s="49">
        <v>16</v>
      </c>
      <c r="B37" s="32" t="s">
        <v>132</v>
      </c>
      <c r="C37" s="5">
        <f t="shared" si="10"/>
        <v>4956940.29</v>
      </c>
      <c r="D37" s="5">
        <v>0</v>
      </c>
      <c r="E37" s="5">
        <v>0</v>
      </c>
      <c r="F37" s="5">
        <v>4956940.29</v>
      </c>
      <c r="G37" s="7">
        <v>0</v>
      </c>
      <c r="H37" s="7">
        <f t="shared" si="11"/>
        <v>3128111.44</v>
      </c>
      <c r="I37" s="7">
        <v>0</v>
      </c>
      <c r="J37" s="29">
        <v>0</v>
      </c>
      <c r="K37" s="29">
        <v>3128111.44</v>
      </c>
      <c r="L37" s="5">
        <v>0</v>
      </c>
      <c r="M37" s="7">
        <f t="shared" si="12"/>
        <v>63.105691353808901</v>
      </c>
      <c r="N37" s="32" t="s">
        <v>79</v>
      </c>
    </row>
    <row r="38" spans="1:14" s="4" customFormat="1" ht="153" x14ac:dyDescent="0.25">
      <c r="A38" s="49">
        <v>17</v>
      </c>
      <c r="B38" s="32" t="s">
        <v>97</v>
      </c>
      <c r="C38" s="5">
        <f t="shared" si="10"/>
        <v>2806763.6</v>
      </c>
      <c r="D38" s="5">
        <v>0</v>
      </c>
      <c r="E38" s="5">
        <v>0</v>
      </c>
      <c r="F38" s="5">
        <v>2806763.6</v>
      </c>
      <c r="G38" s="7">
        <v>0</v>
      </c>
      <c r="H38" s="7">
        <f t="shared" si="11"/>
        <v>2277813.31</v>
      </c>
      <c r="I38" s="7">
        <v>0</v>
      </c>
      <c r="J38" s="29">
        <v>0</v>
      </c>
      <c r="K38" s="29">
        <v>2277813.31</v>
      </c>
      <c r="L38" s="5">
        <v>0</v>
      </c>
      <c r="M38" s="7">
        <f t="shared" si="12"/>
        <v>81.154441008141902</v>
      </c>
      <c r="N38" s="32" t="s">
        <v>79</v>
      </c>
    </row>
    <row r="39" spans="1:14" s="4" customFormat="1" ht="153" x14ac:dyDescent="0.25">
      <c r="A39" s="49">
        <v>18</v>
      </c>
      <c r="B39" s="32" t="s">
        <v>87</v>
      </c>
      <c r="C39" s="5">
        <f t="shared" si="10"/>
        <v>1730369.46</v>
      </c>
      <c r="D39" s="5">
        <v>0</v>
      </c>
      <c r="E39" s="5">
        <v>0</v>
      </c>
      <c r="F39" s="5">
        <v>1730369.46</v>
      </c>
      <c r="G39" s="7">
        <v>0</v>
      </c>
      <c r="H39" s="7">
        <f t="shared" si="11"/>
        <v>0</v>
      </c>
      <c r="I39" s="7">
        <v>0</v>
      </c>
      <c r="J39" s="29">
        <v>0</v>
      </c>
      <c r="K39" s="29">
        <v>0</v>
      </c>
      <c r="L39" s="5">
        <v>0</v>
      </c>
      <c r="M39" s="7">
        <f t="shared" si="12"/>
        <v>0</v>
      </c>
      <c r="N39" s="32" t="s">
        <v>79</v>
      </c>
    </row>
    <row r="40" spans="1:14" s="4" customFormat="1" ht="191.25" x14ac:dyDescent="0.25">
      <c r="A40" s="49">
        <v>19</v>
      </c>
      <c r="B40" s="32" t="s">
        <v>133</v>
      </c>
      <c r="C40" s="5">
        <f t="shared" si="10"/>
        <v>3112592.08</v>
      </c>
      <c r="D40" s="5">
        <v>0</v>
      </c>
      <c r="E40" s="5">
        <v>0</v>
      </c>
      <c r="F40" s="5">
        <v>3112592.08</v>
      </c>
      <c r="G40" s="7">
        <v>0</v>
      </c>
      <c r="H40" s="7">
        <f t="shared" si="11"/>
        <v>921713.3</v>
      </c>
      <c r="I40" s="7">
        <v>0</v>
      </c>
      <c r="J40" s="29">
        <v>0</v>
      </c>
      <c r="K40" s="29">
        <v>921713.3</v>
      </c>
      <c r="L40" s="5">
        <v>0</v>
      </c>
      <c r="M40" s="7">
        <f t="shared" si="12"/>
        <v>29.612402663441848</v>
      </c>
      <c r="N40" s="32" t="s">
        <v>79</v>
      </c>
    </row>
    <row r="41" spans="1:14" s="4" customFormat="1" ht="153" x14ac:dyDescent="0.25">
      <c r="A41" s="49">
        <v>20</v>
      </c>
      <c r="B41" s="32" t="s">
        <v>117</v>
      </c>
      <c r="C41" s="5">
        <f t="shared" ref="C41" si="13">SUM(D41:F41)</f>
        <v>2988766.75</v>
      </c>
      <c r="D41" s="5">
        <v>0</v>
      </c>
      <c r="E41" s="5">
        <v>0</v>
      </c>
      <c r="F41" s="5">
        <v>2988766.75</v>
      </c>
      <c r="G41" s="7">
        <v>0</v>
      </c>
      <c r="H41" s="7">
        <f t="shared" ref="H41" si="14">SUM(I41:L41)</f>
        <v>0</v>
      </c>
      <c r="I41" s="7">
        <v>0</v>
      </c>
      <c r="J41" s="29">
        <v>0</v>
      </c>
      <c r="K41" s="29">
        <v>0</v>
      </c>
      <c r="L41" s="5">
        <v>0</v>
      </c>
      <c r="M41" s="7">
        <f t="shared" ref="M41" si="15">H41*100/C41</f>
        <v>0</v>
      </c>
      <c r="N41" s="32" t="s">
        <v>79</v>
      </c>
    </row>
    <row r="42" spans="1:14" s="4" customFormat="1" ht="165.75" x14ac:dyDescent="0.25">
      <c r="A42" s="49">
        <v>21</v>
      </c>
      <c r="B42" s="32" t="s">
        <v>118</v>
      </c>
      <c r="C42" s="29">
        <f t="shared" ref="C42:C43" si="16">SUM(D42:F42)</f>
        <v>1675361.27</v>
      </c>
      <c r="D42" s="5">
        <v>0</v>
      </c>
      <c r="E42" s="5">
        <v>0</v>
      </c>
      <c r="F42" s="5">
        <v>1675361.27</v>
      </c>
      <c r="G42" s="7">
        <v>0</v>
      </c>
      <c r="H42" s="7">
        <f t="shared" ref="H42:H43" si="17">SUM(I42:L42)</f>
        <v>0</v>
      </c>
      <c r="I42" s="7">
        <v>0</v>
      </c>
      <c r="J42" s="29">
        <v>0</v>
      </c>
      <c r="K42" s="29">
        <v>0</v>
      </c>
      <c r="L42" s="5">
        <v>0</v>
      </c>
      <c r="M42" s="7">
        <f t="shared" ref="M42:M43" si="18">H42*100/C42</f>
        <v>0</v>
      </c>
      <c r="N42" s="32" t="s">
        <v>80</v>
      </c>
    </row>
    <row r="43" spans="1:14" s="4" customFormat="1" ht="178.5" x14ac:dyDescent="0.25">
      <c r="A43" s="49">
        <v>22</v>
      </c>
      <c r="B43" s="32" t="s">
        <v>119</v>
      </c>
      <c r="C43" s="5">
        <f t="shared" si="16"/>
        <v>2001848.61</v>
      </c>
      <c r="D43" s="5">
        <v>0</v>
      </c>
      <c r="E43" s="5">
        <v>0</v>
      </c>
      <c r="F43" s="5">
        <v>2001848.61</v>
      </c>
      <c r="G43" s="7">
        <v>0</v>
      </c>
      <c r="H43" s="7">
        <f t="shared" si="17"/>
        <v>0</v>
      </c>
      <c r="I43" s="7">
        <v>0</v>
      </c>
      <c r="J43" s="29">
        <v>0</v>
      </c>
      <c r="K43" s="29">
        <v>0</v>
      </c>
      <c r="L43" s="5">
        <v>0</v>
      </c>
      <c r="M43" s="7">
        <f t="shared" si="18"/>
        <v>0</v>
      </c>
      <c r="N43" s="32" t="s">
        <v>69</v>
      </c>
    </row>
    <row r="44" spans="1:14" s="4" customFormat="1" ht="114.75" x14ac:dyDescent="0.25">
      <c r="A44" s="49">
        <v>23</v>
      </c>
      <c r="B44" s="32" t="s">
        <v>134</v>
      </c>
      <c r="C44" s="5">
        <f t="shared" ref="C44" si="19">SUM(D44:F44)</f>
        <v>423586.37</v>
      </c>
      <c r="D44" s="5">
        <v>0</v>
      </c>
      <c r="E44" s="5">
        <v>0</v>
      </c>
      <c r="F44" s="5">
        <v>423586.37</v>
      </c>
      <c r="G44" s="7">
        <v>0</v>
      </c>
      <c r="H44" s="7">
        <f t="shared" ref="H44" si="20">SUM(I44:L44)</f>
        <v>405218.33</v>
      </c>
      <c r="I44" s="7">
        <v>0</v>
      </c>
      <c r="J44" s="29">
        <v>0</v>
      </c>
      <c r="K44" s="29">
        <v>405218.33</v>
      </c>
      <c r="L44" s="5">
        <v>0</v>
      </c>
      <c r="M44" s="7">
        <f t="shared" ref="M44" si="21">H44*100/C44</f>
        <v>95.663684834807128</v>
      </c>
      <c r="N44" s="32" t="s">
        <v>69</v>
      </c>
    </row>
    <row r="45" spans="1:14" s="4" customFormat="1" ht="137.25" customHeight="1" x14ac:dyDescent="0.25">
      <c r="A45" s="49">
        <v>24</v>
      </c>
      <c r="B45" s="32" t="s">
        <v>120</v>
      </c>
      <c r="C45" s="5">
        <f t="shared" ref="C45" si="22">SUM(D45:F45)</f>
        <v>160800</v>
      </c>
      <c r="D45" s="5">
        <v>0</v>
      </c>
      <c r="E45" s="5">
        <v>0</v>
      </c>
      <c r="F45" s="5">
        <v>160800</v>
      </c>
      <c r="G45" s="7">
        <v>0</v>
      </c>
      <c r="H45" s="7">
        <f t="shared" ref="H45" si="23">SUM(I45:L45)</f>
        <v>160800</v>
      </c>
      <c r="I45" s="7">
        <v>0</v>
      </c>
      <c r="J45" s="29">
        <v>0</v>
      </c>
      <c r="K45" s="29">
        <v>160800</v>
      </c>
      <c r="L45" s="5">
        <v>0</v>
      </c>
      <c r="M45" s="7">
        <f t="shared" ref="M45" si="24">H45*100/C45</f>
        <v>100</v>
      </c>
      <c r="N45" s="32" t="s">
        <v>70</v>
      </c>
    </row>
    <row r="46" spans="1:14" s="4" customFormat="1" ht="89.25" x14ac:dyDescent="0.25">
      <c r="A46" s="49">
        <v>25</v>
      </c>
      <c r="B46" s="32" t="s">
        <v>11</v>
      </c>
      <c r="C46" s="5">
        <f t="shared" si="7"/>
        <v>23436</v>
      </c>
      <c r="D46" s="5">
        <v>0</v>
      </c>
      <c r="E46" s="5">
        <v>0</v>
      </c>
      <c r="F46" s="5">
        <v>23436</v>
      </c>
      <c r="G46" s="7">
        <v>0</v>
      </c>
      <c r="H46" s="7">
        <f t="shared" si="8"/>
        <v>1953</v>
      </c>
      <c r="I46" s="7">
        <v>0</v>
      </c>
      <c r="J46" s="29">
        <v>0</v>
      </c>
      <c r="K46" s="29">
        <v>1953</v>
      </c>
      <c r="L46" s="5">
        <v>0</v>
      </c>
      <c r="M46" s="7">
        <f t="shared" si="9"/>
        <v>8.3333333333333339</v>
      </c>
      <c r="N46" s="32" t="s">
        <v>12</v>
      </c>
    </row>
    <row r="47" spans="1:14" s="4" customFormat="1" ht="178.5" x14ac:dyDescent="0.25">
      <c r="A47" s="49">
        <v>26</v>
      </c>
      <c r="B47" s="32" t="s">
        <v>99</v>
      </c>
      <c r="C47" s="5">
        <f t="shared" ref="C47" si="25">SUM(D47:F47)</f>
        <v>3425562.64</v>
      </c>
      <c r="D47" s="5">
        <v>0</v>
      </c>
      <c r="E47" s="5">
        <v>3425562.64</v>
      </c>
      <c r="F47" s="5">
        <v>0</v>
      </c>
      <c r="G47" s="7">
        <v>0</v>
      </c>
      <c r="H47" s="7">
        <f t="shared" ref="H47" si="26">SUM(I47:L47)</f>
        <v>1637747.23</v>
      </c>
      <c r="I47" s="7">
        <v>0</v>
      </c>
      <c r="J47" s="29">
        <v>1637747.23</v>
      </c>
      <c r="K47" s="29">
        <v>0</v>
      </c>
      <c r="L47" s="5">
        <v>0</v>
      </c>
      <c r="M47" s="7">
        <f t="shared" ref="M47" si="27">H47*100/C47</f>
        <v>47.809583479109868</v>
      </c>
      <c r="N47" s="32" t="s">
        <v>81</v>
      </c>
    </row>
    <row r="48" spans="1:14" s="4" customFormat="1" ht="38.25" x14ac:dyDescent="0.25">
      <c r="A48" s="49">
        <v>27</v>
      </c>
      <c r="B48" s="32" t="s">
        <v>13</v>
      </c>
      <c r="C48" s="5">
        <f t="shared" si="7"/>
        <v>2113633.5</v>
      </c>
      <c r="D48" s="5">
        <v>0</v>
      </c>
      <c r="E48" s="5">
        <v>2113633.5</v>
      </c>
      <c r="F48" s="5">
        <v>0</v>
      </c>
      <c r="G48" s="7">
        <v>0</v>
      </c>
      <c r="H48" s="7">
        <f t="shared" si="8"/>
        <v>17134</v>
      </c>
      <c r="I48" s="7">
        <v>0</v>
      </c>
      <c r="J48" s="29">
        <v>17134</v>
      </c>
      <c r="K48" s="29">
        <v>0</v>
      </c>
      <c r="L48" s="5">
        <v>0</v>
      </c>
      <c r="M48" s="7">
        <f t="shared" si="9"/>
        <v>0.81064195850415888</v>
      </c>
      <c r="N48" s="32" t="s">
        <v>36</v>
      </c>
    </row>
    <row r="49" spans="1:14" s="4" customFormat="1" ht="114.75" x14ac:dyDescent="0.25">
      <c r="A49" s="49">
        <v>28</v>
      </c>
      <c r="B49" s="32" t="s">
        <v>14</v>
      </c>
      <c r="C49" s="5">
        <f t="shared" si="7"/>
        <v>2711655.18</v>
      </c>
      <c r="D49" s="5">
        <v>0</v>
      </c>
      <c r="E49" s="5">
        <v>2711655.18</v>
      </c>
      <c r="F49" s="5">
        <v>0</v>
      </c>
      <c r="G49" s="7">
        <v>0</v>
      </c>
      <c r="H49" s="7">
        <f t="shared" si="8"/>
        <v>833854.47</v>
      </c>
      <c r="I49" s="7">
        <v>0</v>
      </c>
      <c r="J49" s="29">
        <v>833854.47</v>
      </c>
      <c r="K49" s="29">
        <v>0</v>
      </c>
      <c r="L49" s="5">
        <v>0</v>
      </c>
      <c r="M49" s="7">
        <f t="shared" si="9"/>
        <v>30.750756075114239</v>
      </c>
      <c r="N49" s="32" t="s">
        <v>37</v>
      </c>
    </row>
    <row r="50" spans="1:14" s="4" customFormat="1" x14ac:dyDescent="0.25">
      <c r="A50" s="50" t="s">
        <v>0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2"/>
    </row>
    <row r="51" spans="1:14" s="4" customFormat="1" ht="51" x14ac:dyDescent="0.25">
      <c r="A51" s="32">
        <v>29</v>
      </c>
      <c r="B51" s="32" t="s">
        <v>7</v>
      </c>
      <c r="C51" s="5">
        <f>SUM(D51:G51)</f>
        <v>107366860</v>
      </c>
      <c r="D51" s="5">
        <v>0</v>
      </c>
      <c r="E51" s="5">
        <v>0</v>
      </c>
      <c r="F51" s="5">
        <v>107366860</v>
      </c>
      <c r="G51" s="7">
        <v>0</v>
      </c>
      <c r="H51" s="7">
        <f t="shared" ref="H51:H82" si="28">SUM(I51:L51)</f>
        <v>56362704.450000003</v>
      </c>
      <c r="I51" s="7">
        <v>0</v>
      </c>
      <c r="J51" s="29">
        <v>0</v>
      </c>
      <c r="K51" s="29">
        <v>56362704.450000003</v>
      </c>
      <c r="L51" s="5">
        <v>0</v>
      </c>
      <c r="M51" s="7">
        <f t="shared" ref="M51:M83" si="29">H51*100/C51</f>
        <v>52.495438955744817</v>
      </c>
      <c r="N51" s="32" t="s">
        <v>8</v>
      </c>
    </row>
    <row r="52" spans="1:14" s="4" customFormat="1" ht="267.75" customHeight="1" x14ac:dyDescent="0.25">
      <c r="A52" s="32">
        <v>30</v>
      </c>
      <c r="B52" s="32" t="s">
        <v>9</v>
      </c>
      <c r="C52" s="5">
        <f t="shared" ref="C52:C82" si="30">SUM(D52:G52)</f>
        <v>746016446.74000001</v>
      </c>
      <c r="D52" s="5">
        <v>0</v>
      </c>
      <c r="E52" s="30">
        <v>746016446.74000001</v>
      </c>
      <c r="F52" s="37">
        <v>0</v>
      </c>
      <c r="G52" s="7">
        <v>0</v>
      </c>
      <c r="H52" s="7">
        <f t="shared" si="28"/>
        <v>403154163.11000001</v>
      </c>
      <c r="I52" s="7">
        <v>0</v>
      </c>
      <c r="J52" s="29">
        <v>403154163.11000001</v>
      </c>
      <c r="K52" s="29">
        <v>0</v>
      </c>
      <c r="L52" s="5">
        <v>0</v>
      </c>
      <c r="M52" s="7">
        <f t="shared" si="29"/>
        <v>54.040921600553716</v>
      </c>
      <c r="N52" s="32" t="s">
        <v>38</v>
      </c>
    </row>
    <row r="53" spans="1:14" s="4" customFormat="1" ht="269.25" customHeight="1" x14ac:dyDescent="0.25">
      <c r="A53" s="49">
        <v>31</v>
      </c>
      <c r="B53" s="32" t="s">
        <v>9</v>
      </c>
      <c r="C53" s="5">
        <f t="shared" si="30"/>
        <v>41039681.119999997</v>
      </c>
      <c r="D53" s="5">
        <v>0</v>
      </c>
      <c r="E53" s="5">
        <v>41039681.119999997</v>
      </c>
      <c r="F53" s="5">
        <v>0</v>
      </c>
      <c r="G53" s="7">
        <v>0</v>
      </c>
      <c r="H53" s="7">
        <f t="shared" si="28"/>
        <v>7054668.2400000002</v>
      </c>
      <c r="I53" s="7">
        <v>0</v>
      </c>
      <c r="J53" s="29">
        <v>7054668.2400000002</v>
      </c>
      <c r="K53" s="29">
        <v>0</v>
      </c>
      <c r="L53" s="5">
        <v>0</v>
      </c>
      <c r="M53" s="7">
        <f t="shared" si="29"/>
        <v>17.189870991863106</v>
      </c>
      <c r="N53" s="32" t="s">
        <v>38</v>
      </c>
    </row>
    <row r="54" spans="1:14" s="4" customFormat="1" ht="318.75" x14ac:dyDescent="0.25">
      <c r="A54" s="49">
        <v>32</v>
      </c>
      <c r="B54" s="32" t="s">
        <v>121</v>
      </c>
      <c r="C54" s="5">
        <f t="shared" si="30"/>
        <v>4644651.8600000003</v>
      </c>
      <c r="D54" s="5">
        <v>0</v>
      </c>
      <c r="E54" s="5">
        <v>0</v>
      </c>
      <c r="F54" s="29">
        <v>4565697.41</v>
      </c>
      <c r="G54" s="30">
        <v>78954.45</v>
      </c>
      <c r="H54" s="7">
        <f t="shared" si="28"/>
        <v>132324.34</v>
      </c>
      <c r="I54" s="7">
        <v>0</v>
      </c>
      <c r="J54" s="29">
        <v>0</v>
      </c>
      <c r="K54" s="29">
        <v>132324.34</v>
      </c>
      <c r="L54" s="5">
        <v>0</v>
      </c>
      <c r="M54" s="7">
        <f t="shared" si="29"/>
        <v>2.8489614289411991</v>
      </c>
      <c r="N54" s="32" t="s">
        <v>100</v>
      </c>
    </row>
    <row r="55" spans="1:14" s="4" customFormat="1" ht="229.5" x14ac:dyDescent="0.25">
      <c r="A55" s="49">
        <v>33</v>
      </c>
      <c r="B55" s="32" t="s">
        <v>122</v>
      </c>
      <c r="C55" s="5">
        <f t="shared" ref="C55:C68" si="31">SUM(D55:G55)</f>
        <v>12353352.680000002</v>
      </c>
      <c r="D55" s="5">
        <v>0</v>
      </c>
      <c r="E55" s="5">
        <v>0</v>
      </c>
      <c r="F55" s="5">
        <v>12353352.680000002</v>
      </c>
      <c r="G55" s="7">
        <v>0</v>
      </c>
      <c r="H55" s="7">
        <f t="shared" ref="H55:H69" si="32">SUM(I55:L55)</f>
        <v>0</v>
      </c>
      <c r="I55" s="7">
        <v>0</v>
      </c>
      <c r="J55" s="29">
        <v>0</v>
      </c>
      <c r="K55" s="29">
        <v>0</v>
      </c>
      <c r="L55" s="5">
        <v>0</v>
      </c>
      <c r="M55" s="7">
        <f t="shared" ref="M55:M69" si="33">H55*100/C55</f>
        <v>0</v>
      </c>
      <c r="N55" s="32" t="s">
        <v>82</v>
      </c>
    </row>
    <row r="56" spans="1:14" s="4" customFormat="1" ht="293.25" x14ac:dyDescent="0.25">
      <c r="A56" s="49">
        <v>34</v>
      </c>
      <c r="B56" s="32" t="s">
        <v>135</v>
      </c>
      <c r="C56" s="5">
        <f t="shared" si="31"/>
        <v>2222188.35</v>
      </c>
      <c r="D56" s="5">
        <v>0</v>
      </c>
      <c r="E56" s="5">
        <v>0</v>
      </c>
      <c r="F56" s="5">
        <v>2222188.35</v>
      </c>
      <c r="G56" s="7">
        <v>0</v>
      </c>
      <c r="H56" s="7">
        <f t="shared" si="32"/>
        <v>372415.83</v>
      </c>
      <c r="I56" s="7">
        <v>0</v>
      </c>
      <c r="J56" s="29">
        <v>0</v>
      </c>
      <c r="K56" s="29">
        <v>372415.83</v>
      </c>
      <c r="L56" s="5">
        <v>0</v>
      </c>
      <c r="M56" s="7">
        <f t="shared" si="33"/>
        <v>16.758967798566669</v>
      </c>
      <c r="N56" s="32" t="s">
        <v>82</v>
      </c>
    </row>
    <row r="57" spans="1:14" s="4" customFormat="1" ht="331.5" x14ac:dyDescent="0.25">
      <c r="A57" s="49">
        <v>35</v>
      </c>
      <c r="B57" s="32" t="s">
        <v>123</v>
      </c>
      <c r="C57" s="5">
        <f t="shared" si="31"/>
        <v>6399721.4800000004</v>
      </c>
      <c r="D57" s="5">
        <v>0</v>
      </c>
      <c r="E57" s="5">
        <v>0</v>
      </c>
      <c r="F57" s="5">
        <v>6399721.4800000004</v>
      </c>
      <c r="G57" s="7">
        <v>0</v>
      </c>
      <c r="H57" s="7">
        <f t="shared" si="32"/>
        <v>1050800.3799999999</v>
      </c>
      <c r="I57" s="7">
        <v>0</v>
      </c>
      <c r="J57" s="29">
        <v>0</v>
      </c>
      <c r="K57" s="29">
        <v>1050800.3799999999</v>
      </c>
      <c r="L57" s="5">
        <v>0</v>
      </c>
      <c r="M57" s="7">
        <f t="shared" si="33"/>
        <v>16.419470492331484</v>
      </c>
      <c r="N57" s="32" t="s">
        <v>82</v>
      </c>
    </row>
    <row r="58" spans="1:14" s="4" customFormat="1" ht="344.25" x14ac:dyDescent="0.25">
      <c r="A58" s="49">
        <v>36</v>
      </c>
      <c r="B58" s="32" t="s">
        <v>148</v>
      </c>
      <c r="C58" s="5">
        <f t="shared" si="31"/>
        <v>4096452.1</v>
      </c>
      <c r="D58" s="5">
        <v>0</v>
      </c>
      <c r="E58" s="5">
        <v>0</v>
      </c>
      <c r="F58" s="5">
        <v>4096452.1</v>
      </c>
      <c r="G58" s="7">
        <v>0</v>
      </c>
      <c r="H58" s="7">
        <f t="shared" si="32"/>
        <v>154473.57</v>
      </c>
      <c r="I58" s="7">
        <v>0</v>
      </c>
      <c r="J58" s="29">
        <v>0</v>
      </c>
      <c r="K58" s="29">
        <v>154473.57</v>
      </c>
      <c r="L58" s="5">
        <v>0</v>
      </c>
      <c r="M58" s="7">
        <f t="shared" si="33"/>
        <v>3.7709111745747008</v>
      </c>
      <c r="N58" s="32" t="s">
        <v>82</v>
      </c>
    </row>
    <row r="59" spans="1:14" s="4" customFormat="1" ht="331.5" x14ac:dyDescent="0.25">
      <c r="A59" s="49">
        <v>37</v>
      </c>
      <c r="B59" s="32" t="s">
        <v>149</v>
      </c>
      <c r="C59" s="5">
        <f t="shared" si="31"/>
        <v>18818865.640000001</v>
      </c>
      <c r="D59" s="5">
        <v>0</v>
      </c>
      <c r="E59" s="5">
        <v>0</v>
      </c>
      <c r="F59" s="5">
        <v>18818865.640000001</v>
      </c>
      <c r="G59" s="7">
        <v>0</v>
      </c>
      <c r="H59" s="7">
        <f t="shared" si="32"/>
        <v>2782093.82</v>
      </c>
      <c r="I59" s="7">
        <v>0</v>
      </c>
      <c r="J59" s="29">
        <v>0</v>
      </c>
      <c r="K59" s="29">
        <v>2782093.82</v>
      </c>
      <c r="L59" s="5">
        <v>0</v>
      </c>
      <c r="M59" s="7">
        <f t="shared" si="33"/>
        <v>14.783536230189059</v>
      </c>
      <c r="N59" s="32" t="s">
        <v>82</v>
      </c>
    </row>
    <row r="60" spans="1:14" s="4" customFormat="1" ht="229.5" x14ac:dyDescent="0.25">
      <c r="A60" s="49">
        <v>38</v>
      </c>
      <c r="B60" s="32" t="s">
        <v>124</v>
      </c>
      <c r="C60" s="5">
        <f t="shared" si="31"/>
        <v>13628037.43</v>
      </c>
      <c r="D60" s="5">
        <v>0</v>
      </c>
      <c r="E60" s="5">
        <v>0</v>
      </c>
      <c r="F60" s="5">
        <v>13628037.43</v>
      </c>
      <c r="G60" s="7">
        <v>0</v>
      </c>
      <c r="H60" s="7">
        <f t="shared" si="32"/>
        <v>2406241.58</v>
      </c>
      <c r="I60" s="7">
        <v>0</v>
      </c>
      <c r="J60" s="29">
        <v>0</v>
      </c>
      <c r="K60" s="29">
        <v>2406241.58</v>
      </c>
      <c r="L60" s="5">
        <v>0</v>
      </c>
      <c r="M60" s="7">
        <f t="shared" si="33"/>
        <v>17.656552473968368</v>
      </c>
      <c r="N60" s="32" t="s">
        <v>82</v>
      </c>
    </row>
    <row r="61" spans="1:14" s="4" customFormat="1" ht="204" x14ac:dyDescent="0.25">
      <c r="A61" s="49">
        <v>39</v>
      </c>
      <c r="B61" s="32" t="s">
        <v>125</v>
      </c>
      <c r="C61" s="5">
        <f t="shared" si="31"/>
        <v>327560.71999999997</v>
      </c>
      <c r="D61" s="5">
        <v>0</v>
      </c>
      <c r="E61" s="5">
        <v>0</v>
      </c>
      <c r="F61" s="5">
        <v>327560.71999999997</v>
      </c>
      <c r="G61" s="7">
        <v>0</v>
      </c>
      <c r="H61" s="7">
        <f t="shared" si="32"/>
        <v>184049.16</v>
      </c>
      <c r="I61" s="7">
        <v>0</v>
      </c>
      <c r="J61" s="29">
        <v>0</v>
      </c>
      <c r="K61" s="29">
        <v>184049.16</v>
      </c>
      <c r="L61" s="5">
        <v>0</v>
      </c>
      <c r="M61" s="7">
        <f t="shared" si="33"/>
        <v>56.187799318550773</v>
      </c>
      <c r="N61" s="32" t="s">
        <v>86</v>
      </c>
    </row>
    <row r="62" spans="1:14" s="4" customFormat="1" ht="229.5" x14ac:dyDescent="0.25">
      <c r="A62" s="49">
        <v>40</v>
      </c>
      <c r="B62" s="32" t="s">
        <v>150</v>
      </c>
      <c r="C62" s="5">
        <f t="shared" si="31"/>
        <v>6507831.5</v>
      </c>
      <c r="D62" s="5">
        <v>0</v>
      </c>
      <c r="E62" s="5">
        <v>0</v>
      </c>
      <c r="F62" s="5">
        <v>6507831.5</v>
      </c>
      <c r="G62" s="7">
        <v>0</v>
      </c>
      <c r="H62" s="7">
        <f t="shared" si="32"/>
        <v>0</v>
      </c>
      <c r="I62" s="7">
        <v>0</v>
      </c>
      <c r="J62" s="29">
        <v>0</v>
      </c>
      <c r="K62" s="29">
        <v>0</v>
      </c>
      <c r="L62" s="5">
        <v>0</v>
      </c>
      <c r="M62" s="7">
        <f t="shared" si="33"/>
        <v>0</v>
      </c>
      <c r="N62" s="32" t="s">
        <v>83</v>
      </c>
    </row>
    <row r="63" spans="1:14" s="4" customFormat="1" ht="204" x14ac:dyDescent="0.25">
      <c r="A63" s="49">
        <v>41</v>
      </c>
      <c r="B63" s="32" t="s">
        <v>126</v>
      </c>
      <c r="C63" s="5">
        <f t="shared" si="31"/>
        <v>8231958.3399999999</v>
      </c>
      <c r="D63" s="5">
        <v>0</v>
      </c>
      <c r="E63" s="5">
        <v>0</v>
      </c>
      <c r="F63" s="30">
        <v>8231001.6799999997</v>
      </c>
      <c r="G63" s="30">
        <v>956.66</v>
      </c>
      <c r="H63" s="7">
        <f t="shared" si="32"/>
        <v>956.66</v>
      </c>
      <c r="I63" s="7">
        <v>0</v>
      </c>
      <c r="J63" s="29">
        <v>0</v>
      </c>
      <c r="K63" s="30">
        <v>0</v>
      </c>
      <c r="L63" s="30">
        <v>956.66</v>
      </c>
      <c r="M63" s="7">
        <f t="shared" si="33"/>
        <v>1.1621293020294852E-2</v>
      </c>
      <c r="N63" s="32" t="s">
        <v>69</v>
      </c>
    </row>
    <row r="64" spans="1:14" s="4" customFormat="1" ht="178.5" x14ac:dyDescent="0.25">
      <c r="A64" s="49">
        <v>42</v>
      </c>
      <c r="B64" s="49" t="s">
        <v>151</v>
      </c>
      <c r="C64" s="5">
        <f t="shared" ref="C64" si="34">SUM(D64:G64)</f>
        <v>960764.32</v>
      </c>
      <c r="D64" s="5">
        <v>0</v>
      </c>
      <c r="E64" s="5">
        <v>0</v>
      </c>
      <c r="F64" s="5">
        <v>960764.32</v>
      </c>
      <c r="G64" s="7">
        <v>0</v>
      </c>
      <c r="H64" s="7">
        <f t="shared" ref="H64" si="35">SUM(I64:L64)</f>
        <v>0</v>
      </c>
      <c r="I64" s="7">
        <v>0</v>
      </c>
      <c r="J64" s="29">
        <v>0</v>
      </c>
      <c r="K64" s="29">
        <v>0</v>
      </c>
      <c r="L64" s="5">
        <v>0</v>
      </c>
      <c r="M64" s="7">
        <f t="shared" ref="M64" si="36">H64*100/C64</f>
        <v>0</v>
      </c>
      <c r="N64" s="49" t="s">
        <v>69</v>
      </c>
    </row>
    <row r="65" spans="1:14" s="4" customFormat="1" ht="140.25" x14ac:dyDescent="0.25">
      <c r="A65" s="49">
        <v>43</v>
      </c>
      <c r="B65" s="32" t="s">
        <v>110</v>
      </c>
      <c r="C65" s="5">
        <f t="shared" si="31"/>
        <v>644863.15</v>
      </c>
      <c r="D65" s="5">
        <v>0</v>
      </c>
      <c r="E65" s="5">
        <v>0</v>
      </c>
      <c r="F65" s="5">
        <v>644863.15</v>
      </c>
      <c r="G65" s="7">
        <v>0</v>
      </c>
      <c r="H65" s="7">
        <f t="shared" si="32"/>
        <v>0</v>
      </c>
      <c r="I65" s="7">
        <v>0</v>
      </c>
      <c r="J65" s="29">
        <v>0</v>
      </c>
      <c r="K65" s="29">
        <v>0</v>
      </c>
      <c r="L65" s="5">
        <v>0</v>
      </c>
      <c r="M65" s="7">
        <f t="shared" si="33"/>
        <v>0</v>
      </c>
      <c r="N65" s="32" t="s">
        <v>69</v>
      </c>
    </row>
    <row r="66" spans="1:14" s="4" customFormat="1" ht="191.25" x14ac:dyDescent="0.25">
      <c r="A66" s="49">
        <v>44</v>
      </c>
      <c r="B66" s="32" t="s">
        <v>136</v>
      </c>
      <c r="C66" s="5">
        <f t="shared" si="31"/>
        <v>3000000</v>
      </c>
      <c r="D66" s="5">
        <v>0</v>
      </c>
      <c r="E66" s="5">
        <v>0</v>
      </c>
      <c r="F66" s="5">
        <v>3000000</v>
      </c>
      <c r="G66" s="7">
        <v>0</v>
      </c>
      <c r="H66" s="7">
        <f t="shared" si="32"/>
        <v>0</v>
      </c>
      <c r="I66" s="7">
        <v>0</v>
      </c>
      <c r="J66" s="29">
        <v>0</v>
      </c>
      <c r="K66" s="29">
        <v>0</v>
      </c>
      <c r="L66" s="5">
        <v>0</v>
      </c>
      <c r="M66" s="7">
        <f t="shared" si="33"/>
        <v>0</v>
      </c>
      <c r="N66" s="32" t="s">
        <v>84</v>
      </c>
    </row>
    <row r="67" spans="1:14" s="4" customFormat="1" ht="357" x14ac:dyDescent="0.25">
      <c r="A67" s="49">
        <v>45</v>
      </c>
      <c r="B67" s="32" t="s">
        <v>127</v>
      </c>
      <c r="C67" s="5">
        <f t="shared" si="31"/>
        <v>5875032.8399999999</v>
      </c>
      <c r="D67" s="5">
        <v>0</v>
      </c>
      <c r="E67" s="5">
        <v>0</v>
      </c>
      <c r="F67" s="5">
        <v>5875032.8399999999</v>
      </c>
      <c r="G67" s="7">
        <v>0</v>
      </c>
      <c r="H67" s="7">
        <f t="shared" si="32"/>
        <v>0</v>
      </c>
      <c r="I67" s="7">
        <v>0</v>
      </c>
      <c r="J67" s="29">
        <v>0</v>
      </c>
      <c r="K67" s="29">
        <v>0</v>
      </c>
      <c r="L67" s="5">
        <v>0</v>
      </c>
      <c r="M67" s="7">
        <f t="shared" si="33"/>
        <v>0</v>
      </c>
      <c r="N67" s="32" t="s">
        <v>70</v>
      </c>
    </row>
    <row r="68" spans="1:14" s="4" customFormat="1" ht="127.5" x14ac:dyDescent="0.25">
      <c r="A68" s="49">
        <v>46</v>
      </c>
      <c r="B68" s="32" t="s">
        <v>88</v>
      </c>
      <c r="C68" s="5">
        <f t="shared" si="31"/>
        <v>40482.26</v>
      </c>
      <c r="D68" s="5">
        <v>0</v>
      </c>
      <c r="E68" s="5">
        <v>0</v>
      </c>
      <c r="F68" s="5">
        <v>40482.26</v>
      </c>
      <c r="G68" s="7">
        <v>0</v>
      </c>
      <c r="H68" s="7">
        <f t="shared" si="32"/>
        <v>0</v>
      </c>
      <c r="I68" s="7">
        <v>0</v>
      </c>
      <c r="J68" s="29">
        <v>0</v>
      </c>
      <c r="K68" s="29">
        <v>0</v>
      </c>
      <c r="L68" s="5">
        <v>0</v>
      </c>
      <c r="M68" s="7">
        <f t="shared" si="33"/>
        <v>0</v>
      </c>
      <c r="N68" s="32" t="s">
        <v>71</v>
      </c>
    </row>
    <row r="69" spans="1:14" s="4" customFormat="1" ht="204" x14ac:dyDescent="0.25">
      <c r="A69" s="49">
        <v>47</v>
      </c>
      <c r="B69" s="49" t="s">
        <v>152</v>
      </c>
      <c r="C69" s="5">
        <f t="shared" ref="C69" si="37">SUM(D69:G69)</f>
        <v>232573.9</v>
      </c>
      <c r="D69" s="5">
        <v>0</v>
      </c>
      <c r="E69" s="5">
        <v>0</v>
      </c>
      <c r="F69" s="5">
        <v>232573.9</v>
      </c>
      <c r="G69" s="7">
        <v>0</v>
      </c>
      <c r="H69" s="7">
        <f t="shared" si="32"/>
        <v>0</v>
      </c>
      <c r="I69" s="7">
        <v>0</v>
      </c>
      <c r="J69" s="29">
        <v>0</v>
      </c>
      <c r="K69" s="29">
        <v>0</v>
      </c>
      <c r="L69" s="5">
        <v>0</v>
      </c>
      <c r="M69" s="7">
        <f t="shared" si="33"/>
        <v>0</v>
      </c>
      <c r="N69" s="49" t="s">
        <v>153</v>
      </c>
    </row>
    <row r="70" spans="1:14" s="4" customFormat="1" ht="204" x14ac:dyDescent="0.25">
      <c r="A70" s="49">
        <v>48</v>
      </c>
      <c r="B70" s="32" t="s">
        <v>137</v>
      </c>
      <c r="C70" s="5">
        <f t="shared" si="30"/>
        <v>2961157.88</v>
      </c>
      <c r="D70" s="5">
        <v>0</v>
      </c>
      <c r="E70" s="30">
        <v>2714493.42</v>
      </c>
      <c r="F70" s="30">
        <v>246664.46</v>
      </c>
      <c r="G70" s="7">
        <v>0</v>
      </c>
      <c r="H70" s="7">
        <f t="shared" ref="H70" si="38">SUM(I70:L70)</f>
        <v>0</v>
      </c>
      <c r="I70" s="7">
        <v>0</v>
      </c>
      <c r="J70" s="12">
        <v>0</v>
      </c>
      <c r="K70" s="12">
        <v>0</v>
      </c>
      <c r="L70" s="5">
        <v>0</v>
      </c>
      <c r="M70" s="7">
        <f t="shared" ref="M70" si="39">H70*100/C70</f>
        <v>0</v>
      </c>
      <c r="N70" s="32" t="s">
        <v>10</v>
      </c>
    </row>
    <row r="71" spans="1:14" s="4" customFormat="1" ht="204" x14ac:dyDescent="0.25">
      <c r="A71" s="49">
        <v>49</v>
      </c>
      <c r="B71" s="49" t="s">
        <v>154</v>
      </c>
      <c r="C71" s="5">
        <f t="shared" ref="C71" si="40">SUM(D71:G71)</f>
        <v>2458213.39</v>
      </c>
      <c r="D71" s="5">
        <v>0</v>
      </c>
      <c r="E71" s="30">
        <v>2253444.21</v>
      </c>
      <c r="F71" s="30">
        <v>204769.18</v>
      </c>
      <c r="G71" s="7">
        <v>0</v>
      </c>
      <c r="H71" s="7">
        <f t="shared" ref="H71" si="41">SUM(I71:L71)</f>
        <v>0</v>
      </c>
      <c r="I71" s="7">
        <v>0</v>
      </c>
      <c r="J71" s="12">
        <v>0</v>
      </c>
      <c r="K71" s="12">
        <v>0</v>
      </c>
      <c r="L71" s="5">
        <v>0</v>
      </c>
      <c r="M71" s="7">
        <f t="shared" ref="M71" si="42">H71*100/C71</f>
        <v>0</v>
      </c>
      <c r="N71" s="49" t="s">
        <v>10</v>
      </c>
    </row>
    <row r="72" spans="1:14" s="4" customFormat="1" ht="76.5" x14ac:dyDescent="0.25">
      <c r="A72" s="49">
        <v>50</v>
      </c>
      <c r="B72" s="32" t="s">
        <v>15</v>
      </c>
      <c r="C72" s="5">
        <f t="shared" si="30"/>
        <v>2429950</v>
      </c>
      <c r="D72" s="5">
        <v>0</v>
      </c>
      <c r="E72" s="5">
        <v>0</v>
      </c>
      <c r="F72" s="5">
        <v>2429950</v>
      </c>
      <c r="G72" s="7">
        <v>0</v>
      </c>
      <c r="H72" s="7">
        <f t="shared" si="28"/>
        <v>1600038.76</v>
      </c>
      <c r="I72" s="7">
        <v>0</v>
      </c>
      <c r="J72" s="29">
        <v>0</v>
      </c>
      <c r="K72" s="29">
        <v>1600038.76</v>
      </c>
      <c r="L72" s="5">
        <v>0</v>
      </c>
      <c r="M72" s="7">
        <f t="shared" si="29"/>
        <v>65.846571328628158</v>
      </c>
      <c r="N72" s="32" t="s">
        <v>39</v>
      </c>
    </row>
    <row r="73" spans="1:14" s="4" customFormat="1" ht="255.75" customHeight="1" x14ac:dyDescent="0.25">
      <c r="A73" s="49">
        <v>51</v>
      </c>
      <c r="B73" s="32" t="s">
        <v>72</v>
      </c>
      <c r="C73" s="5">
        <f t="shared" si="30"/>
        <v>5199000</v>
      </c>
      <c r="D73" s="5">
        <v>0</v>
      </c>
      <c r="E73" s="5">
        <v>0</v>
      </c>
      <c r="F73" s="5">
        <v>5199000</v>
      </c>
      <c r="G73" s="7">
        <v>0</v>
      </c>
      <c r="H73" s="7">
        <f t="shared" si="28"/>
        <v>2533944.16</v>
      </c>
      <c r="I73" s="7">
        <v>0</v>
      </c>
      <c r="J73" s="29">
        <v>0</v>
      </c>
      <c r="K73" s="29">
        <v>2533944.16</v>
      </c>
      <c r="L73" s="5">
        <v>0</v>
      </c>
      <c r="M73" s="7">
        <f t="shared" si="29"/>
        <v>48.739068282361991</v>
      </c>
      <c r="N73" s="32" t="s">
        <v>73</v>
      </c>
    </row>
    <row r="74" spans="1:14" s="4" customFormat="1" ht="102" x14ac:dyDescent="0.25">
      <c r="A74" s="49">
        <v>52</v>
      </c>
      <c r="B74" s="32" t="s">
        <v>101</v>
      </c>
      <c r="C74" s="5">
        <f>SUM(D74:G74)</f>
        <v>13208100</v>
      </c>
      <c r="D74" s="5">
        <v>0</v>
      </c>
      <c r="E74" s="5">
        <v>0</v>
      </c>
      <c r="F74" s="5">
        <v>13208100</v>
      </c>
      <c r="G74" s="7">
        <v>0</v>
      </c>
      <c r="H74" s="7">
        <f t="shared" si="28"/>
        <v>6950179.1799999997</v>
      </c>
      <c r="I74" s="7">
        <v>0</v>
      </c>
      <c r="J74" s="29">
        <v>0</v>
      </c>
      <c r="K74" s="29">
        <v>6950179.1799999997</v>
      </c>
      <c r="L74" s="5">
        <v>0</v>
      </c>
      <c r="M74" s="7">
        <f t="shared" si="29"/>
        <v>52.620582672753841</v>
      </c>
      <c r="N74" s="32" t="s">
        <v>39</v>
      </c>
    </row>
    <row r="75" spans="1:14" s="4" customFormat="1" ht="89.25" x14ac:dyDescent="0.25">
      <c r="A75" s="49">
        <v>53</v>
      </c>
      <c r="B75" s="32" t="s">
        <v>102</v>
      </c>
      <c r="C75" s="5">
        <f t="shared" ref="C75" si="43">SUM(D75:G75)</f>
        <v>4880400</v>
      </c>
      <c r="D75" s="5">
        <v>0</v>
      </c>
      <c r="E75" s="5">
        <v>0</v>
      </c>
      <c r="F75" s="5">
        <v>4880400</v>
      </c>
      <c r="G75" s="7">
        <v>0</v>
      </c>
      <c r="H75" s="7">
        <f t="shared" ref="H75" si="44">SUM(I75:L75)</f>
        <v>2557734.9500000002</v>
      </c>
      <c r="I75" s="7">
        <v>0</v>
      </c>
      <c r="J75" s="29">
        <v>0</v>
      </c>
      <c r="K75" s="29">
        <v>2557734.9500000002</v>
      </c>
      <c r="L75" s="5">
        <v>0</v>
      </c>
      <c r="M75" s="7">
        <f t="shared" ref="M75" si="45">H75*100/C75</f>
        <v>52.408305671666263</v>
      </c>
      <c r="N75" s="32" t="s">
        <v>39</v>
      </c>
    </row>
    <row r="76" spans="1:14" s="4" customFormat="1" ht="89.25" x14ac:dyDescent="0.25">
      <c r="A76" s="49">
        <v>54</v>
      </c>
      <c r="B76" s="32" t="s">
        <v>11</v>
      </c>
      <c r="C76" s="5">
        <f t="shared" si="30"/>
        <v>531300</v>
      </c>
      <c r="D76" s="5">
        <v>0</v>
      </c>
      <c r="E76" s="5">
        <v>0</v>
      </c>
      <c r="F76" s="5">
        <v>531300</v>
      </c>
      <c r="G76" s="7">
        <v>0</v>
      </c>
      <c r="H76" s="7">
        <f t="shared" si="28"/>
        <v>187482</v>
      </c>
      <c r="I76" s="7">
        <v>0</v>
      </c>
      <c r="J76" s="29">
        <v>0</v>
      </c>
      <c r="K76" s="29">
        <v>187482</v>
      </c>
      <c r="L76" s="5">
        <v>0</v>
      </c>
      <c r="M76" s="7">
        <f t="shared" si="29"/>
        <v>35.287408243929981</v>
      </c>
      <c r="N76" s="32" t="s">
        <v>12</v>
      </c>
    </row>
    <row r="77" spans="1:14" s="4" customFormat="1" ht="76.5" x14ac:dyDescent="0.25">
      <c r="A77" s="49">
        <v>55</v>
      </c>
      <c r="B77" s="32" t="s">
        <v>17</v>
      </c>
      <c r="C77" s="5">
        <f t="shared" si="30"/>
        <v>237573.71</v>
      </c>
      <c r="D77" s="5">
        <v>0</v>
      </c>
      <c r="E77" s="5">
        <v>237573.71</v>
      </c>
      <c r="F77" s="5">
        <v>0</v>
      </c>
      <c r="G77" s="7">
        <v>0</v>
      </c>
      <c r="H77" s="7">
        <f t="shared" si="28"/>
        <v>0</v>
      </c>
      <c r="I77" s="7">
        <v>0</v>
      </c>
      <c r="J77" s="29">
        <v>0</v>
      </c>
      <c r="K77" s="29">
        <v>0</v>
      </c>
      <c r="L77" s="5">
        <v>0</v>
      </c>
      <c r="M77" s="7">
        <f t="shared" si="29"/>
        <v>0</v>
      </c>
      <c r="N77" s="32" t="s">
        <v>40</v>
      </c>
    </row>
    <row r="78" spans="1:14" s="4" customFormat="1" ht="146.25" customHeight="1" x14ac:dyDescent="0.25">
      <c r="A78" s="49">
        <v>56</v>
      </c>
      <c r="B78" s="32" t="s">
        <v>43</v>
      </c>
      <c r="C78" s="5">
        <f t="shared" si="30"/>
        <v>12354902.74</v>
      </c>
      <c r="D78" s="5">
        <v>0</v>
      </c>
      <c r="E78" s="5">
        <v>12354902.74</v>
      </c>
      <c r="F78" s="5">
        <v>0</v>
      </c>
      <c r="G78" s="7">
        <v>0</v>
      </c>
      <c r="H78" s="7">
        <f t="shared" si="28"/>
        <v>6676926.25</v>
      </c>
      <c r="I78" s="7">
        <v>0</v>
      </c>
      <c r="J78" s="29">
        <v>6676926.25</v>
      </c>
      <c r="K78" s="29">
        <v>0</v>
      </c>
      <c r="L78" s="5">
        <v>0</v>
      </c>
      <c r="M78" s="7">
        <f t="shared" si="29"/>
        <v>54.04272611861937</v>
      </c>
      <c r="N78" s="32" t="s">
        <v>41</v>
      </c>
    </row>
    <row r="79" spans="1:14" s="4" customFormat="1" ht="76.5" x14ac:dyDescent="0.25">
      <c r="A79" s="49">
        <v>57</v>
      </c>
      <c r="B79" s="32" t="s">
        <v>18</v>
      </c>
      <c r="C79" s="5">
        <f t="shared" si="30"/>
        <v>479554.12</v>
      </c>
      <c r="D79" s="5">
        <v>0</v>
      </c>
      <c r="E79" s="5">
        <v>479554.12</v>
      </c>
      <c r="F79" s="5">
        <v>0</v>
      </c>
      <c r="G79" s="7">
        <v>0</v>
      </c>
      <c r="H79" s="7">
        <f t="shared" si="28"/>
        <v>0</v>
      </c>
      <c r="I79" s="7">
        <v>0</v>
      </c>
      <c r="J79" s="29">
        <v>0</v>
      </c>
      <c r="K79" s="29">
        <v>0</v>
      </c>
      <c r="L79" s="5">
        <v>0</v>
      </c>
      <c r="M79" s="7">
        <f t="shared" si="29"/>
        <v>0</v>
      </c>
      <c r="N79" s="32" t="s">
        <v>42</v>
      </c>
    </row>
    <row r="80" spans="1:14" s="4" customFormat="1" ht="38.25" x14ac:dyDescent="0.25">
      <c r="A80" s="49">
        <v>58</v>
      </c>
      <c r="B80" s="32" t="s">
        <v>13</v>
      </c>
      <c r="C80" s="5">
        <f t="shared" si="30"/>
        <v>1839044.26</v>
      </c>
      <c r="D80" s="5">
        <v>0</v>
      </c>
      <c r="E80" s="5">
        <v>1839044.26</v>
      </c>
      <c r="F80" s="5">
        <v>0</v>
      </c>
      <c r="G80" s="7">
        <v>0</v>
      </c>
      <c r="H80" s="7">
        <f t="shared" si="28"/>
        <v>420437</v>
      </c>
      <c r="I80" s="7">
        <v>0</v>
      </c>
      <c r="J80" s="29">
        <v>420437</v>
      </c>
      <c r="K80" s="29">
        <v>0</v>
      </c>
      <c r="L80" s="5">
        <v>0</v>
      </c>
      <c r="M80" s="7">
        <f t="shared" si="29"/>
        <v>22.861711876363433</v>
      </c>
      <c r="N80" s="32" t="s">
        <v>36</v>
      </c>
    </row>
    <row r="81" spans="1:14" s="4" customFormat="1" ht="114.75" x14ac:dyDescent="0.25">
      <c r="A81" s="49">
        <v>59</v>
      </c>
      <c r="B81" s="32" t="s">
        <v>138</v>
      </c>
      <c r="C81" s="5">
        <f t="shared" ref="C81" si="46">SUM(D81:G81)</f>
        <v>464560.08</v>
      </c>
      <c r="D81" s="5">
        <v>0</v>
      </c>
      <c r="E81" s="5">
        <v>464560.08</v>
      </c>
      <c r="F81" s="5">
        <v>0</v>
      </c>
      <c r="G81" s="7">
        <v>0</v>
      </c>
      <c r="H81" s="7">
        <f t="shared" ref="H81" si="47">SUM(I81:L81)</f>
        <v>0</v>
      </c>
      <c r="I81" s="7">
        <v>0</v>
      </c>
      <c r="J81" s="29">
        <v>0</v>
      </c>
      <c r="K81" s="29">
        <v>0</v>
      </c>
      <c r="L81" s="5">
        <v>0</v>
      </c>
      <c r="M81" s="7">
        <f t="shared" ref="M81" si="48">H81*100/C81</f>
        <v>0</v>
      </c>
      <c r="N81" s="32" t="s">
        <v>36</v>
      </c>
    </row>
    <row r="82" spans="1:14" s="4" customFormat="1" ht="143.25" customHeight="1" x14ac:dyDescent="0.25">
      <c r="A82" s="49">
        <v>60</v>
      </c>
      <c r="B82" s="32" t="s">
        <v>1</v>
      </c>
      <c r="C82" s="5">
        <f t="shared" si="30"/>
        <v>28484862.109999999</v>
      </c>
      <c r="D82" s="31">
        <v>21363646.579999998</v>
      </c>
      <c r="E82" s="31">
        <v>6551518.2800000003</v>
      </c>
      <c r="F82" s="31">
        <v>569697.25</v>
      </c>
      <c r="G82" s="7">
        <v>0</v>
      </c>
      <c r="H82" s="7">
        <f t="shared" si="28"/>
        <v>14399168.34</v>
      </c>
      <c r="I82" s="7">
        <v>10799376.289999999</v>
      </c>
      <c r="J82" s="29">
        <v>3311808.71</v>
      </c>
      <c r="K82" s="29">
        <v>287983.34000000003</v>
      </c>
      <c r="L82" s="5">
        <v>0</v>
      </c>
      <c r="M82" s="7">
        <f t="shared" si="29"/>
        <v>50.550247652225693</v>
      </c>
      <c r="N82" s="32" t="s">
        <v>41</v>
      </c>
    </row>
    <row r="83" spans="1:14" s="4" customFormat="1" ht="133.5" customHeight="1" x14ac:dyDescent="0.25">
      <c r="A83" s="49">
        <v>61</v>
      </c>
      <c r="B83" s="32" t="s">
        <v>74</v>
      </c>
      <c r="C83" s="5">
        <f t="shared" ref="C83" si="49">SUM(D83:G83)</f>
        <v>2001803.73</v>
      </c>
      <c r="D83" s="13">
        <v>0</v>
      </c>
      <c r="E83" s="13">
        <v>2001803.73</v>
      </c>
      <c r="F83" s="13">
        <v>0</v>
      </c>
      <c r="G83" s="7">
        <v>0</v>
      </c>
      <c r="H83" s="7">
        <f t="shared" ref="H83" si="50">SUM(I83:L83)</f>
        <v>0</v>
      </c>
      <c r="I83" s="7">
        <v>0</v>
      </c>
      <c r="J83" s="29">
        <v>0</v>
      </c>
      <c r="K83" s="29">
        <v>0</v>
      </c>
      <c r="L83" s="5">
        <v>0</v>
      </c>
      <c r="M83" s="7">
        <f t="shared" si="29"/>
        <v>0</v>
      </c>
      <c r="N83" s="32" t="s">
        <v>75</v>
      </c>
    </row>
    <row r="84" spans="1:14" s="4" customFormat="1" x14ac:dyDescent="0.25">
      <c r="A84" s="50" t="s">
        <v>19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2"/>
    </row>
    <row r="85" spans="1:14" s="4" customFormat="1" ht="38.25" customHeight="1" x14ac:dyDescent="0.25">
      <c r="A85" s="32">
        <v>62</v>
      </c>
      <c r="B85" s="32" t="s">
        <v>7</v>
      </c>
      <c r="C85" s="5">
        <f>SUM(D85:F85)</f>
        <v>53208296.119999997</v>
      </c>
      <c r="D85" s="5">
        <v>0</v>
      </c>
      <c r="E85" s="5">
        <v>0</v>
      </c>
      <c r="F85" s="5">
        <v>53208296.119999997</v>
      </c>
      <c r="G85" s="7">
        <v>0</v>
      </c>
      <c r="H85" s="7">
        <f>SUM(I85:L85)</f>
        <v>22688426.690000001</v>
      </c>
      <c r="I85" s="7">
        <v>0</v>
      </c>
      <c r="J85" s="29">
        <v>0</v>
      </c>
      <c r="K85" s="29">
        <v>22688426.690000001</v>
      </c>
      <c r="L85" s="5">
        <v>0</v>
      </c>
      <c r="M85" s="7">
        <f t="shared" ref="M85:M97" si="51">H85*100/C85</f>
        <v>42.640769098922242</v>
      </c>
      <c r="N85" s="32" t="s">
        <v>8</v>
      </c>
    </row>
    <row r="86" spans="1:14" s="4" customFormat="1" ht="38.25" customHeight="1" x14ac:dyDescent="0.25">
      <c r="A86" s="32">
        <v>63</v>
      </c>
      <c r="B86" s="32" t="s">
        <v>7</v>
      </c>
      <c r="C86" s="5">
        <f>SUM(D86:F86)</f>
        <v>17530064</v>
      </c>
      <c r="D86" s="5">
        <v>0</v>
      </c>
      <c r="E86" s="5">
        <v>0</v>
      </c>
      <c r="F86" s="5">
        <v>17530064</v>
      </c>
      <c r="G86" s="7">
        <v>0</v>
      </c>
      <c r="H86" s="7">
        <f>SUM(I86:L86)</f>
        <v>7006718.1799999997</v>
      </c>
      <c r="I86" s="7">
        <v>0</v>
      </c>
      <c r="J86" s="29">
        <v>0</v>
      </c>
      <c r="K86" s="29">
        <v>7006718.1799999997</v>
      </c>
      <c r="L86" s="5">
        <v>0</v>
      </c>
      <c r="M86" s="7">
        <f t="shared" ref="M86:M87" si="52">H86*100/C86</f>
        <v>39.969723898326897</v>
      </c>
      <c r="N86" s="32" t="s">
        <v>8</v>
      </c>
    </row>
    <row r="87" spans="1:14" s="4" customFormat="1" ht="38.25" customHeight="1" x14ac:dyDescent="0.25">
      <c r="A87" s="49">
        <v>64</v>
      </c>
      <c r="B87" s="32" t="s">
        <v>7</v>
      </c>
      <c r="C87" s="5">
        <f>SUM(D87:F87)</f>
        <v>29526780.010000002</v>
      </c>
      <c r="D87" s="5">
        <v>0</v>
      </c>
      <c r="E87" s="5">
        <v>0</v>
      </c>
      <c r="F87" s="5">
        <v>29526780.010000002</v>
      </c>
      <c r="G87" s="7">
        <v>0</v>
      </c>
      <c r="H87" s="7">
        <f>SUM(I87:L87)</f>
        <v>7379081.8399999999</v>
      </c>
      <c r="I87" s="7">
        <v>0</v>
      </c>
      <c r="J87" s="29">
        <v>0</v>
      </c>
      <c r="K87" s="29">
        <v>7379081.8399999999</v>
      </c>
      <c r="L87" s="5">
        <v>0</v>
      </c>
      <c r="M87" s="7">
        <f t="shared" si="52"/>
        <v>24.991149856167468</v>
      </c>
      <c r="N87" s="32" t="s">
        <v>8</v>
      </c>
    </row>
    <row r="88" spans="1:14" s="4" customFormat="1" ht="38.25" customHeight="1" x14ac:dyDescent="0.25">
      <c r="A88" s="49">
        <v>65</v>
      </c>
      <c r="B88" s="49" t="s">
        <v>7</v>
      </c>
      <c r="C88" s="5">
        <f>SUM(D88:F88)</f>
        <v>35905640</v>
      </c>
      <c r="D88" s="5">
        <v>0</v>
      </c>
      <c r="E88" s="5">
        <v>0</v>
      </c>
      <c r="F88" s="5">
        <v>35905640</v>
      </c>
      <c r="G88" s="7">
        <v>0</v>
      </c>
      <c r="H88" s="7">
        <f>SUM(I88:L88)</f>
        <v>18316636.920000002</v>
      </c>
      <c r="I88" s="7">
        <v>0</v>
      </c>
      <c r="J88" s="29">
        <v>0</v>
      </c>
      <c r="K88" s="29">
        <v>18316636.920000002</v>
      </c>
      <c r="L88" s="5">
        <v>0</v>
      </c>
      <c r="M88" s="7">
        <f t="shared" ref="M88" si="53">H88*100/C88</f>
        <v>51.013258418454598</v>
      </c>
      <c r="N88" s="49" t="s">
        <v>8</v>
      </c>
    </row>
    <row r="89" spans="1:14" s="4" customFormat="1" ht="63.75" customHeight="1" x14ac:dyDescent="0.25">
      <c r="A89" s="49">
        <v>66</v>
      </c>
      <c r="B89" s="32" t="s">
        <v>76</v>
      </c>
      <c r="C89" s="5">
        <f>SUM(D89:G89)</f>
        <v>20480831.27</v>
      </c>
      <c r="D89" s="5">
        <v>0</v>
      </c>
      <c r="E89" s="5">
        <v>0</v>
      </c>
      <c r="F89" s="5">
        <v>20480831.27</v>
      </c>
      <c r="G89" s="7">
        <v>0</v>
      </c>
      <c r="H89" s="7">
        <f t="shared" ref="H89:H97" si="54">SUM(I89:L89)</f>
        <v>16906831.07</v>
      </c>
      <c r="I89" s="7">
        <v>0</v>
      </c>
      <c r="J89" s="29">
        <v>0</v>
      </c>
      <c r="K89" s="29">
        <v>16906831.07</v>
      </c>
      <c r="L89" s="5">
        <v>0</v>
      </c>
      <c r="M89" s="7">
        <f t="shared" ref="M89:M90" si="55">H89*100/C89</f>
        <v>82.549535451546149</v>
      </c>
      <c r="N89" s="32" t="s">
        <v>77</v>
      </c>
    </row>
    <row r="90" spans="1:14" s="4" customFormat="1" ht="247.5" customHeight="1" x14ac:dyDescent="0.25">
      <c r="A90" s="49">
        <v>67</v>
      </c>
      <c r="B90" s="32" t="s">
        <v>128</v>
      </c>
      <c r="C90" s="5">
        <f t="shared" ref="C90:C97" si="56">SUM(D90:G90)</f>
        <v>2181914.64</v>
      </c>
      <c r="D90" s="5">
        <v>0</v>
      </c>
      <c r="E90" s="5">
        <v>0</v>
      </c>
      <c r="F90" s="29">
        <f>2115355.62+66264.12</f>
        <v>2181619.7400000002</v>
      </c>
      <c r="G90" s="30">
        <v>294.89999999999998</v>
      </c>
      <c r="H90" s="7">
        <f t="shared" si="54"/>
        <v>0</v>
      </c>
      <c r="I90" s="7">
        <v>0</v>
      </c>
      <c r="J90" s="29">
        <v>0</v>
      </c>
      <c r="K90" s="29">
        <v>0</v>
      </c>
      <c r="L90" s="5">
        <v>0</v>
      </c>
      <c r="M90" s="7">
        <f t="shared" si="55"/>
        <v>0</v>
      </c>
      <c r="N90" s="32" t="s">
        <v>68</v>
      </c>
    </row>
    <row r="91" spans="1:14" s="4" customFormat="1" ht="153" customHeight="1" x14ac:dyDescent="0.25">
      <c r="A91" s="49">
        <v>68</v>
      </c>
      <c r="B91" s="32" t="s">
        <v>129</v>
      </c>
      <c r="C91" s="5">
        <f t="shared" ref="C91:C92" si="57">SUM(D91:G91)</f>
        <v>300000</v>
      </c>
      <c r="D91" s="5">
        <v>0</v>
      </c>
      <c r="E91" s="5">
        <v>0</v>
      </c>
      <c r="F91" s="5">
        <v>300000</v>
      </c>
      <c r="G91" s="7">
        <v>0</v>
      </c>
      <c r="H91" s="7">
        <f t="shared" ref="H91:H92" si="58">SUM(I91:L91)</f>
        <v>276570.17</v>
      </c>
      <c r="I91" s="7">
        <v>0</v>
      </c>
      <c r="J91" s="29">
        <v>0</v>
      </c>
      <c r="K91" s="29">
        <v>276570.17</v>
      </c>
      <c r="L91" s="5">
        <v>0</v>
      </c>
      <c r="M91" s="7">
        <f t="shared" ref="M91:M92" si="59">H91*100/C91</f>
        <v>92.190056666666663</v>
      </c>
      <c r="N91" s="32" t="s">
        <v>78</v>
      </c>
    </row>
    <row r="92" spans="1:14" s="4" customFormat="1" ht="247.5" customHeight="1" x14ac:dyDescent="0.25">
      <c r="A92" s="49">
        <v>69</v>
      </c>
      <c r="B92" s="32" t="s">
        <v>130</v>
      </c>
      <c r="C92" s="5">
        <f t="shared" si="57"/>
        <v>2194148.42</v>
      </c>
      <c r="D92" s="5">
        <v>0</v>
      </c>
      <c r="E92" s="5">
        <v>0</v>
      </c>
      <c r="F92" s="5">
        <v>2194148.42</v>
      </c>
      <c r="G92" s="7">
        <v>0</v>
      </c>
      <c r="H92" s="7">
        <f t="shared" si="58"/>
        <v>657267.24</v>
      </c>
      <c r="I92" s="7">
        <v>0</v>
      </c>
      <c r="J92" s="29">
        <v>0</v>
      </c>
      <c r="K92" s="29">
        <v>657267.24</v>
      </c>
      <c r="L92" s="5">
        <v>0</v>
      </c>
      <c r="M92" s="7">
        <f t="shared" si="59"/>
        <v>29.95545943970372</v>
      </c>
      <c r="N92" s="32" t="s">
        <v>89</v>
      </c>
    </row>
    <row r="93" spans="1:14" s="4" customFormat="1" ht="121.5" customHeight="1" x14ac:dyDescent="0.25">
      <c r="A93" s="49">
        <v>70</v>
      </c>
      <c r="B93" s="32" t="s">
        <v>139</v>
      </c>
      <c r="C93" s="5">
        <f t="shared" si="56"/>
        <v>470571.4</v>
      </c>
      <c r="D93" s="5">
        <v>0</v>
      </c>
      <c r="E93" s="5">
        <v>0</v>
      </c>
      <c r="F93" s="5">
        <v>470571.4</v>
      </c>
      <c r="G93" s="7">
        <v>0</v>
      </c>
      <c r="H93" s="7">
        <f t="shared" si="54"/>
        <v>180287.66</v>
      </c>
      <c r="I93" s="7">
        <v>0</v>
      </c>
      <c r="J93" s="29">
        <v>0</v>
      </c>
      <c r="K93" s="29">
        <v>180287.66</v>
      </c>
      <c r="L93" s="5">
        <v>0</v>
      </c>
      <c r="M93" s="7">
        <v>100</v>
      </c>
      <c r="N93" s="32" t="s">
        <v>78</v>
      </c>
    </row>
    <row r="94" spans="1:14" s="4" customFormat="1" ht="192.75" customHeight="1" x14ac:dyDescent="0.25">
      <c r="A94" s="49">
        <v>71</v>
      </c>
      <c r="B94" s="32" t="s">
        <v>155</v>
      </c>
      <c r="C94" s="5">
        <f t="shared" ref="C94" si="60">SUM(D94:G94)</f>
        <v>4670171.1100000003</v>
      </c>
      <c r="D94" s="5">
        <v>0</v>
      </c>
      <c r="E94" s="5">
        <v>0</v>
      </c>
      <c r="F94" s="5">
        <v>4670171.1100000003</v>
      </c>
      <c r="G94" s="7">
        <v>0</v>
      </c>
      <c r="H94" s="7">
        <f t="shared" ref="H94" si="61">SUM(I94:L94)</f>
        <v>3428820.28</v>
      </c>
      <c r="I94" s="7">
        <v>0</v>
      </c>
      <c r="J94" s="29">
        <v>0</v>
      </c>
      <c r="K94" s="29">
        <v>3428820.28</v>
      </c>
      <c r="L94" s="5">
        <v>0</v>
      </c>
      <c r="M94" s="7">
        <v>100</v>
      </c>
      <c r="N94" s="32" t="s">
        <v>68</v>
      </c>
    </row>
    <row r="95" spans="1:14" s="4" customFormat="1" ht="89.25" x14ac:dyDescent="0.25">
      <c r="A95" s="49">
        <v>72</v>
      </c>
      <c r="B95" s="32" t="s">
        <v>11</v>
      </c>
      <c r="C95" s="5">
        <f t="shared" si="56"/>
        <v>70310</v>
      </c>
      <c r="D95" s="5">
        <v>0</v>
      </c>
      <c r="E95" s="5">
        <v>0</v>
      </c>
      <c r="F95" s="5">
        <v>70310</v>
      </c>
      <c r="G95" s="7">
        <v>0</v>
      </c>
      <c r="H95" s="7">
        <f t="shared" si="54"/>
        <v>19530</v>
      </c>
      <c r="I95" s="7">
        <v>0</v>
      </c>
      <c r="J95" s="29">
        <v>0</v>
      </c>
      <c r="K95" s="29">
        <v>19530</v>
      </c>
      <c r="L95" s="5">
        <v>0</v>
      </c>
      <c r="M95" s="7">
        <f t="shared" si="51"/>
        <v>27.77698762622671</v>
      </c>
      <c r="N95" s="32" t="s">
        <v>12</v>
      </c>
    </row>
    <row r="96" spans="1:14" s="4" customFormat="1" ht="229.5" x14ac:dyDescent="0.25">
      <c r="A96" s="49">
        <v>73</v>
      </c>
      <c r="B96" s="32" t="s">
        <v>103</v>
      </c>
      <c r="C96" s="5">
        <f t="shared" ref="C96" si="62">SUM(D96:G96)</f>
        <v>4315353.59</v>
      </c>
      <c r="D96" s="5">
        <v>0</v>
      </c>
      <c r="E96" s="5">
        <v>4315353.59</v>
      </c>
      <c r="F96" s="5">
        <v>0</v>
      </c>
      <c r="G96" s="7">
        <v>0</v>
      </c>
      <c r="H96" s="7">
        <f t="shared" ref="H96" si="63">SUM(I96:L96)</f>
        <v>2482994.83</v>
      </c>
      <c r="I96" s="7">
        <v>0</v>
      </c>
      <c r="J96" s="29">
        <v>2482994.83</v>
      </c>
      <c r="K96" s="29">
        <v>0</v>
      </c>
      <c r="L96" s="5">
        <v>0</v>
      </c>
      <c r="M96" s="7">
        <f t="shared" ref="M96" si="64">H96*100/C96</f>
        <v>57.538618289677629</v>
      </c>
      <c r="N96" s="32" t="s">
        <v>12</v>
      </c>
    </row>
    <row r="97" spans="1:14" s="4" customFormat="1" ht="38.25" x14ac:dyDescent="0.25">
      <c r="A97" s="49">
        <v>74</v>
      </c>
      <c r="B97" s="32" t="s">
        <v>13</v>
      </c>
      <c r="C97" s="5">
        <f t="shared" si="56"/>
        <v>106419.97</v>
      </c>
      <c r="D97" s="5">
        <v>0</v>
      </c>
      <c r="E97" s="5">
        <v>106419.97</v>
      </c>
      <c r="F97" s="5">
        <v>0</v>
      </c>
      <c r="G97" s="7">
        <v>0</v>
      </c>
      <c r="H97" s="7">
        <f t="shared" si="54"/>
        <v>0</v>
      </c>
      <c r="I97" s="7">
        <v>0</v>
      </c>
      <c r="J97" s="29">
        <v>0</v>
      </c>
      <c r="K97" s="29">
        <v>0</v>
      </c>
      <c r="L97" s="5">
        <v>0</v>
      </c>
      <c r="M97" s="7">
        <f t="shared" si="51"/>
        <v>0</v>
      </c>
      <c r="N97" s="32" t="s">
        <v>36</v>
      </c>
    </row>
    <row r="98" spans="1:14" s="4" customFormat="1" ht="15" customHeight="1" x14ac:dyDescent="0.25">
      <c r="A98" s="53" t="s">
        <v>20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5"/>
    </row>
    <row r="99" spans="1:14" s="4" customFormat="1" ht="38.25" x14ac:dyDescent="0.25">
      <c r="A99" s="32">
        <v>75</v>
      </c>
      <c r="B99" s="32" t="s">
        <v>7</v>
      </c>
      <c r="C99" s="5">
        <f>SUM(D99:F99)</f>
        <v>63516300</v>
      </c>
      <c r="D99" s="5">
        <v>0</v>
      </c>
      <c r="E99" s="5">
        <v>0</v>
      </c>
      <c r="F99" s="5">
        <v>63516300</v>
      </c>
      <c r="G99" s="7">
        <v>0</v>
      </c>
      <c r="H99" s="7">
        <f>SUM(I99:L99)</f>
        <v>26569475.710000001</v>
      </c>
      <c r="I99" s="7">
        <v>0</v>
      </c>
      <c r="J99" s="29">
        <v>0</v>
      </c>
      <c r="K99" s="29">
        <v>26569475.710000001</v>
      </c>
      <c r="L99" s="5">
        <v>0</v>
      </c>
      <c r="M99" s="7">
        <f>H99*100/C99</f>
        <v>41.830956321448198</v>
      </c>
      <c r="N99" s="32" t="s">
        <v>21</v>
      </c>
    </row>
    <row r="100" spans="1:14" s="4" customFormat="1" ht="15" customHeight="1" x14ac:dyDescent="0.25">
      <c r="A100" s="53" t="s">
        <v>22</v>
      </c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5"/>
    </row>
    <row r="101" spans="1:14" s="4" customFormat="1" ht="63.75" x14ac:dyDescent="0.25">
      <c r="A101" s="32">
        <v>76</v>
      </c>
      <c r="B101" s="32" t="s">
        <v>23</v>
      </c>
      <c r="C101" s="5">
        <f>SUM(D101:F101)</f>
        <v>100000</v>
      </c>
      <c r="D101" s="5">
        <v>0</v>
      </c>
      <c r="E101" s="5">
        <v>0</v>
      </c>
      <c r="F101" s="5">
        <v>100000</v>
      </c>
      <c r="G101" s="7">
        <v>0</v>
      </c>
      <c r="H101" s="7">
        <f t="shared" ref="H101:H102" si="65">SUM(I101:L101)</f>
        <v>0</v>
      </c>
      <c r="I101" s="7">
        <v>0</v>
      </c>
      <c r="J101" s="29">
        <v>0</v>
      </c>
      <c r="K101" s="29">
        <v>0</v>
      </c>
      <c r="L101" s="5">
        <v>0</v>
      </c>
      <c r="M101" s="7">
        <f t="shared" ref="M101:M102" si="66">H101*100/C101</f>
        <v>0</v>
      </c>
      <c r="N101" s="32" t="s">
        <v>24</v>
      </c>
    </row>
    <row r="102" spans="1:14" s="4" customFormat="1" ht="51" x14ac:dyDescent="0.25">
      <c r="A102" s="32">
        <v>77</v>
      </c>
      <c r="B102" s="32" t="s">
        <v>111</v>
      </c>
      <c r="C102" s="5">
        <f>SUM(D102:F102)</f>
        <v>170000</v>
      </c>
      <c r="D102" s="5">
        <v>0</v>
      </c>
      <c r="E102" s="5">
        <v>0</v>
      </c>
      <c r="F102" s="5">
        <v>170000</v>
      </c>
      <c r="G102" s="7">
        <v>0</v>
      </c>
      <c r="H102" s="7">
        <f t="shared" si="65"/>
        <v>61613.3</v>
      </c>
      <c r="I102" s="7">
        <v>0</v>
      </c>
      <c r="J102" s="29">
        <v>0</v>
      </c>
      <c r="K102" s="29">
        <v>61613.3</v>
      </c>
      <c r="L102" s="5">
        <v>0</v>
      </c>
      <c r="M102" s="7">
        <f t="shared" si="66"/>
        <v>36.243117647058824</v>
      </c>
      <c r="N102" s="32" t="s">
        <v>28</v>
      </c>
    </row>
    <row r="103" spans="1:14" s="4" customFormat="1" ht="15" customHeight="1" x14ac:dyDescent="0.25">
      <c r="A103" s="53" t="s">
        <v>25</v>
      </c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5"/>
    </row>
    <row r="104" spans="1:14" s="4" customFormat="1" ht="60" customHeight="1" x14ac:dyDescent="0.25">
      <c r="A104" s="32">
        <v>78</v>
      </c>
      <c r="B104" s="32" t="s">
        <v>26</v>
      </c>
      <c r="C104" s="5">
        <f>SUM(D104:F104)</f>
        <v>1000000</v>
      </c>
      <c r="D104" s="5">
        <v>0</v>
      </c>
      <c r="E104" s="5">
        <v>0</v>
      </c>
      <c r="F104" s="5">
        <v>1000000</v>
      </c>
      <c r="G104" s="7">
        <v>0</v>
      </c>
      <c r="H104" s="7">
        <f>SUM(I104:L104)</f>
        <v>126072.45</v>
      </c>
      <c r="I104" s="7">
        <v>0</v>
      </c>
      <c r="J104" s="29">
        <v>0</v>
      </c>
      <c r="K104" s="29">
        <v>126072.45</v>
      </c>
      <c r="L104" s="5">
        <v>0</v>
      </c>
      <c r="M104" s="7">
        <f>H104*100/C104</f>
        <v>12.607245000000001</v>
      </c>
      <c r="N104" s="32" t="s">
        <v>27</v>
      </c>
    </row>
    <row r="105" spans="1:14" s="4" customFormat="1" ht="15" customHeight="1" x14ac:dyDescent="0.25">
      <c r="A105" s="53" t="s">
        <v>29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5"/>
    </row>
    <row r="106" spans="1:14" s="4" customFormat="1" ht="38.25" x14ac:dyDescent="0.25">
      <c r="A106" s="32">
        <v>79</v>
      </c>
      <c r="B106" s="32" t="s">
        <v>30</v>
      </c>
      <c r="C106" s="5">
        <f>SUM(D106:F106)</f>
        <v>80000</v>
      </c>
      <c r="D106" s="5">
        <v>0</v>
      </c>
      <c r="E106" s="5">
        <v>0</v>
      </c>
      <c r="F106" s="5">
        <v>80000</v>
      </c>
      <c r="G106" s="7">
        <v>0</v>
      </c>
      <c r="H106" s="7">
        <f t="shared" ref="H106:H109" si="67">SUM(I106:L106)</f>
        <v>80000</v>
      </c>
      <c r="I106" s="7">
        <v>0</v>
      </c>
      <c r="J106" s="29">
        <v>0</v>
      </c>
      <c r="K106" s="29">
        <v>80000</v>
      </c>
      <c r="L106" s="5">
        <v>0</v>
      </c>
      <c r="M106" s="7">
        <f t="shared" ref="M106:M109" si="68">H106*100/C106</f>
        <v>100</v>
      </c>
      <c r="N106" s="32" t="s">
        <v>31</v>
      </c>
    </row>
    <row r="107" spans="1:14" s="4" customFormat="1" ht="153" x14ac:dyDescent="0.25">
      <c r="A107" s="32">
        <v>80</v>
      </c>
      <c r="B107" s="32" t="s">
        <v>112</v>
      </c>
      <c r="C107" s="5">
        <f>SUM(D107:F107)</f>
        <v>234000</v>
      </c>
      <c r="D107" s="5">
        <v>0</v>
      </c>
      <c r="E107" s="5">
        <v>0</v>
      </c>
      <c r="F107" s="5">
        <v>234000</v>
      </c>
      <c r="G107" s="7">
        <v>0</v>
      </c>
      <c r="H107" s="7">
        <f t="shared" si="67"/>
        <v>64063</v>
      </c>
      <c r="I107" s="7">
        <v>0</v>
      </c>
      <c r="J107" s="29">
        <v>0</v>
      </c>
      <c r="K107" s="29">
        <v>64063</v>
      </c>
      <c r="L107" s="5">
        <v>0</v>
      </c>
      <c r="M107" s="7">
        <f t="shared" si="68"/>
        <v>27.377350427350429</v>
      </c>
      <c r="N107" s="32" t="s">
        <v>32</v>
      </c>
    </row>
    <row r="108" spans="1:14" s="4" customFormat="1" ht="51" x14ac:dyDescent="0.25">
      <c r="A108" s="49">
        <v>81</v>
      </c>
      <c r="B108" s="32" t="s">
        <v>140</v>
      </c>
      <c r="C108" s="5">
        <f>SUM(D108:F108)</f>
        <v>420000</v>
      </c>
      <c r="D108" s="5">
        <v>0</v>
      </c>
      <c r="E108" s="5">
        <v>0</v>
      </c>
      <c r="F108" s="5">
        <v>420000</v>
      </c>
      <c r="G108" s="7">
        <v>0</v>
      </c>
      <c r="H108" s="7">
        <f t="shared" ref="H108" si="69">SUM(I108:L108)</f>
        <v>120000</v>
      </c>
      <c r="I108" s="7">
        <v>0</v>
      </c>
      <c r="J108" s="29">
        <v>0</v>
      </c>
      <c r="K108" s="29">
        <v>120000</v>
      </c>
      <c r="L108" s="5">
        <v>0</v>
      </c>
      <c r="M108" s="7">
        <f t="shared" ref="M108" si="70">H108*100/C108</f>
        <v>28.571428571428573</v>
      </c>
      <c r="N108" s="32" t="s">
        <v>141</v>
      </c>
    </row>
    <row r="109" spans="1:14" s="4" customFormat="1" ht="89.25" x14ac:dyDescent="0.25">
      <c r="A109" s="49">
        <v>82</v>
      </c>
      <c r="B109" s="32" t="s">
        <v>33</v>
      </c>
      <c r="C109" s="5">
        <f>SUM(D109:F109)</f>
        <v>66000</v>
      </c>
      <c r="D109" s="5">
        <v>0</v>
      </c>
      <c r="E109" s="5">
        <v>0</v>
      </c>
      <c r="F109" s="5">
        <v>66000</v>
      </c>
      <c r="G109" s="7">
        <v>0</v>
      </c>
      <c r="H109" s="7">
        <f t="shared" si="67"/>
        <v>0</v>
      </c>
      <c r="I109" s="7">
        <v>0</v>
      </c>
      <c r="J109" s="29">
        <v>0</v>
      </c>
      <c r="K109" s="29">
        <v>0</v>
      </c>
      <c r="L109" s="5">
        <v>0</v>
      </c>
      <c r="M109" s="7">
        <f t="shared" si="68"/>
        <v>0</v>
      </c>
      <c r="N109" s="32" t="s">
        <v>34</v>
      </c>
    </row>
    <row r="110" spans="1:14" s="4" customFormat="1" x14ac:dyDescent="0.25">
      <c r="A110" s="53" t="s">
        <v>90</v>
      </c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5"/>
    </row>
    <row r="111" spans="1:14" s="4" customFormat="1" ht="51" x14ac:dyDescent="0.25">
      <c r="A111" s="32">
        <v>83</v>
      </c>
      <c r="B111" s="32" t="s">
        <v>91</v>
      </c>
      <c r="C111" s="5">
        <f>SUM(D111:F111)</f>
        <v>2200</v>
      </c>
      <c r="D111" s="5">
        <v>0</v>
      </c>
      <c r="E111" s="5">
        <v>0</v>
      </c>
      <c r="F111" s="5">
        <v>2200</v>
      </c>
      <c r="G111" s="7">
        <v>0</v>
      </c>
      <c r="H111" s="7">
        <f t="shared" ref="H111" si="71">SUM(I111:L111)</f>
        <v>0</v>
      </c>
      <c r="I111" s="7">
        <v>0</v>
      </c>
      <c r="J111" s="29">
        <v>0</v>
      </c>
      <c r="K111" s="29">
        <v>0</v>
      </c>
      <c r="L111" s="5">
        <v>0</v>
      </c>
      <c r="M111" s="7">
        <f t="shared" ref="M111" si="72">H111*100/C111</f>
        <v>0</v>
      </c>
      <c r="N111" s="32" t="s">
        <v>107</v>
      </c>
    </row>
    <row r="112" spans="1:14" s="4" customFormat="1" x14ac:dyDescent="0.25">
      <c r="A112" s="53" t="s">
        <v>105</v>
      </c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5"/>
    </row>
    <row r="113" spans="1:14" s="4" customFormat="1" ht="153" x14ac:dyDescent="0.25">
      <c r="A113" s="32">
        <v>84</v>
      </c>
      <c r="B113" s="32" t="s">
        <v>104</v>
      </c>
      <c r="C113" s="5">
        <f>SUM(D113:F113)</f>
        <v>33230535.789999999</v>
      </c>
      <c r="D113" s="5">
        <v>0</v>
      </c>
      <c r="E113" s="29">
        <v>18152170.050000001</v>
      </c>
      <c r="F113" s="38">
        <v>15078365.74</v>
      </c>
      <c r="G113" s="7">
        <v>0</v>
      </c>
      <c r="H113" s="7">
        <f t="shared" ref="H113" si="73">SUM(I113:L113)</f>
        <v>9260899.5700000003</v>
      </c>
      <c r="I113" s="7">
        <v>0</v>
      </c>
      <c r="J113" s="29">
        <v>4604894.9400000004</v>
      </c>
      <c r="K113" s="38">
        <v>4656004.63</v>
      </c>
      <c r="L113" s="5">
        <v>0</v>
      </c>
      <c r="M113" s="7">
        <f t="shared" ref="M113" si="74">H113*100/C113</f>
        <v>27.868643552797799</v>
      </c>
      <c r="N113" s="32" t="s">
        <v>106</v>
      </c>
    </row>
    <row r="114" spans="1:14" s="4" customFormat="1" x14ac:dyDescent="0.25">
      <c r="A114" s="53" t="s">
        <v>142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5"/>
    </row>
    <row r="115" spans="1:14" s="4" customFormat="1" ht="76.5" x14ac:dyDescent="0.25">
      <c r="A115" s="32">
        <v>85</v>
      </c>
      <c r="B115" s="32" t="s">
        <v>143</v>
      </c>
      <c r="C115" s="5">
        <f>SUM(D115:F115)</f>
        <v>466482.71</v>
      </c>
      <c r="D115" s="5">
        <v>0</v>
      </c>
      <c r="E115" s="29">
        <v>427624.7</v>
      </c>
      <c r="F115" s="29">
        <v>38858.010000000009</v>
      </c>
      <c r="G115" s="7">
        <v>0</v>
      </c>
      <c r="H115" s="7">
        <f t="shared" ref="H115" si="75">SUM(I115:L115)</f>
        <v>160890</v>
      </c>
      <c r="I115" s="7">
        <v>0</v>
      </c>
      <c r="J115" s="29">
        <v>147487.85</v>
      </c>
      <c r="K115" s="38">
        <v>13402.15</v>
      </c>
      <c r="L115" s="5">
        <v>0</v>
      </c>
      <c r="M115" s="7">
        <f t="shared" ref="M115" si="76">H115*100/C115</f>
        <v>34.490024292647412</v>
      </c>
      <c r="N115" s="32" t="s">
        <v>144</v>
      </c>
    </row>
    <row r="116" spans="1:14" x14ac:dyDescent="0.25">
      <c r="A116" s="32"/>
      <c r="B116" s="15" t="s">
        <v>2</v>
      </c>
      <c r="C116" s="16">
        <f>SUM(C22:C23,C25:C27,C29:C49,C51:C83)+SUM(C85:C97,C99,C101:C102,C104,C106:C109)+C111+C113+C115+C19+C20</f>
        <v>2155377976.7099996</v>
      </c>
      <c r="D116" s="16">
        <f t="shared" ref="D116:L116" si="77">SUM(D22:D23,D25:D27,D29:D49,D51:D83)+SUM(D85:D97,D99,D101:D102,D104,D106:D109)+D111+D113+D115+D19+D20</f>
        <v>75304828.530000001</v>
      </c>
      <c r="E116" s="16">
        <f t="shared" si="77"/>
        <v>1366509736.2499998</v>
      </c>
      <c r="F116" s="16">
        <f t="shared" si="77"/>
        <v>712989398.61000013</v>
      </c>
      <c r="G116" s="16">
        <f t="shared" si="77"/>
        <v>574013.32000000007</v>
      </c>
      <c r="H116" s="16">
        <f t="shared" si="77"/>
        <v>1012045286.8900003</v>
      </c>
      <c r="I116" s="16">
        <f t="shared" si="77"/>
        <v>33240605.800000001</v>
      </c>
      <c r="J116" s="16">
        <f t="shared" si="77"/>
        <v>696538632.23000026</v>
      </c>
      <c r="K116" s="16">
        <f t="shared" si="77"/>
        <v>282265092.19999993</v>
      </c>
      <c r="L116" s="16">
        <f t="shared" si="77"/>
        <v>956.66</v>
      </c>
      <c r="M116" s="17">
        <f>H116*100/C116</f>
        <v>46.954422742817528</v>
      </c>
      <c r="N116" s="18"/>
    </row>
    <row r="117" spans="1:14" s="1" customFormat="1" ht="30" customHeight="1" x14ac:dyDescent="0.25">
      <c r="A117" s="19"/>
      <c r="B117" s="20"/>
      <c r="C117" s="20"/>
      <c r="D117" s="8"/>
      <c r="E117" s="8"/>
      <c r="F117" s="8"/>
      <c r="G117" s="20"/>
      <c r="H117" s="20"/>
      <c r="I117" s="20"/>
      <c r="J117" s="47"/>
      <c r="K117" s="41"/>
      <c r="L117" s="20"/>
      <c r="M117" s="20"/>
      <c r="N117" s="20"/>
    </row>
    <row r="118" spans="1:14" s="3" customFormat="1" ht="14.25" customHeight="1" x14ac:dyDescent="0.25">
      <c r="A118" s="21" t="s">
        <v>108</v>
      </c>
      <c r="B118" s="21"/>
      <c r="C118" s="21"/>
      <c r="D118" s="21"/>
      <c r="E118" s="22"/>
      <c r="F118" s="21"/>
      <c r="G118" s="23"/>
      <c r="H118" s="23"/>
      <c r="I118" s="23"/>
      <c r="J118" s="42"/>
      <c r="K118" s="42"/>
      <c r="L118" s="9"/>
      <c r="M118" s="9"/>
      <c r="N118" s="9"/>
    </row>
    <row r="119" spans="1:14" s="3" customFormat="1" ht="17.25" customHeight="1" x14ac:dyDescent="0.25">
      <c r="A119" s="21" t="s">
        <v>44</v>
      </c>
      <c r="B119" s="21"/>
      <c r="C119" s="21"/>
      <c r="D119" s="21"/>
      <c r="E119" s="21"/>
      <c r="F119" s="21"/>
      <c r="G119" s="23"/>
      <c r="H119" s="24"/>
      <c r="I119" s="24"/>
      <c r="J119" s="48"/>
      <c r="K119" s="43"/>
      <c r="L119" s="9"/>
      <c r="M119" s="9"/>
      <c r="N119" s="23" t="s">
        <v>109</v>
      </c>
    </row>
    <row r="120" spans="1:14" s="3" customFormat="1" ht="30" customHeight="1" x14ac:dyDescent="0.25">
      <c r="A120" s="25"/>
      <c r="B120" s="9"/>
      <c r="C120" s="9"/>
      <c r="D120" s="9"/>
      <c r="E120" s="9"/>
      <c r="F120" s="9"/>
      <c r="G120" s="9"/>
      <c r="H120" s="9"/>
      <c r="I120" s="9"/>
      <c r="J120" s="43"/>
      <c r="K120" s="43"/>
      <c r="L120" s="9"/>
      <c r="M120" s="9"/>
      <c r="N120" s="9"/>
    </row>
    <row r="121" spans="1:14" s="2" customFormat="1" x14ac:dyDescent="0.25">
      <c r="A121" s="26" t="s">
        <v>62</v>
      </c>
      <c r="B121" s="26"/>
      <c r="C121" s="6"/>
      <c r="D121" s="6"/>
      <c r="E121" s="6"/>
      <c r="F121" s="6"/>
      <c r="G121" s="10"/>
      <c r="H121" s="10"/>
      <c r="I121" s="10"/>
      <c r="J121" s="44"/>
      <c r="K121" s="44"/>
      <c r="L121" s="10"/>
      <c r="M121" s="10"/>
      <c r="N121" s="10"/>
    </row>
    <row r="122" spans="1:14" s="2" customFormat="1" ht="12.75" x14ac:dyDescent="0.2">
      <c r="A122" s="26" t="s">
        <v>63</v>
      </c>
      <c r="B122" s="26"/>
      <c r="C122" s="28"/>
      <c r="D122" s="28"/>
      <c r="E122" s="28"/>
      <c r="F122" s="28"/>
      <c r="G122" s="10"/>
      <c r="H122" s="10"/>
      <c r="I122" s="10"/>
      <c r="J122" s="44"/>
      <c r="K122" s="44"/>
      <c r="L122" s="10"/>
      <c r="M122" s="10"/>
      <c r="N122" s="10"/>
    </row>
  </sheetData>
  <mergeCells count="37">
    <mergeCell ref="A18:N18"/>
    <mergeCell ref="A114:N114"/>
    <mergeCell ref="A112:N112"/>
    <mergeCell ref="A110:N110"/>
    <mergeCell ref="A15:A17"/>
    <mergeCell ref="B15:B17"/>
    <mergeCell ref="C15:G15"/>
    <mergeCell ref="H15:N15"/>
    <mergeCell ref="C16:C17"/>
    <mergeCell ref="D16:G16"/>
    <mergeCell ref="H16:H17"/>
    <mergeCell ref="I16:L16"/>
    <mergeCell ref="M16:M17"/>
    <mergeCell ref="N16:N17"/>
    <mergeCell ref="A98:N98"/>
    <mergeCell ref="A100:N100"/>
    <mergeCell ref="A103:N103"/>
    <mergeCell ref="A13:N13"/>
    <mergeCell ref="A2:N2"/>
    <mergeCell ref="A3:N3"/>
    <mergeCell ref="A5:N5"/>
    <mergeCell ref="A7:F7"/>
    <mergeCell ref="A8:F8"/>
    <mergeCell ref="A9:F9"/>
    <mergeCell ref="A10:F10"/>
    <mergeCell ref="A11:F11"/>
    <mergeCell ref="G7:N7"/>
    <mergeCell ref="G8:N8"/>
    <mergeCell ref="G9:N9"/>
    <mergeCell ref="G10:N10"/>
    <mergeCell ref="G11:N11"/>
    <mergeCell ref="A21:N21"/>
    <mergeCell ref="A24:N24"/>
    <mergeCell ref="A28:N28"/>
    <mergeCell ref="A50:N50"/>
    <mergeCell ref="A105:N105"/>
    <mergeCell ref="A84:N84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2026-07-06T14:53:49Z</dcterms:modified>
</cp:coreProperties>
</file>