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1.10.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8" i="1" l="1"/>
  <c r="K83" i="1" l="1"/>
  <c r="H73" i="1"/>
  <c r="M73" i="1" s="1"/>
  <c r="C73" i="1"/>
  <c r="K55" i="1"/>
  <c r="H54" i="1"/>
  <c r="C54" i="1"/>
  <c r="H37" i="1"/>
  <c r="C37" i="1"/>
  <c r="H34" i="1"/>
  <c r="C34" i="1"/>
  <c r="M54" i="1" l="1"/>
  <c r="M37" i="1"/>
  <c r="M34" i="1"/>
  <c r="H27" i="1"/>
  <c r="C27" i="1"/>
  <c r="M27" i="1" l="1"/>
  <c r="H74" i="1"/>
  <c r="C74" i="1"/>
  <c r="H72" i="1"/>
  <c r="C72" i="1"/>
  <c r="M74" i="1" l="1"/>
  <c r="M72" i="1"/>
  <c r="H58" i="1" l="1"/>
  <c r="C58" i="1"/>
  <c r="H57" i="1"/>
  <c r="C57" i="1"/>
  <c r="H56" i="1"/>
  <c r="C56" i="1"/>
  <c r="H55" i="1"/>
  <c r="C55" i="1"/>
  <c r="H53" i="1"/>
  <c r="C53" i="1"/>
  <c r="H52" i="1"/>
  <c r="C52" i="1"/>
  <c r="H51" i="1"/>
  <c r="C51" i="1"/>
  <c r="H50" i="1"/>
  <c r="C50" i="1"/>
  <c r="H48" i="1"/>
  <c r="C48" i="1"/>
  <c r="M48" i="1" s="1"/>
  <c r="H33" i="1"/>
  <c r="C33" i="1"/>
  <c r="H31" i="1"/>
  <c r="C31" i="1"/>
  <c r="H29" i="1"/>
  <c r="C29" i="1"/>
  <c r="M29" i="1" l="1"/>
  <c r="M58" i="1"/>
  <c r="M57" i="1"/>
  <c r="M52" i="1"/>
  <c r="M50" i="1"/>
  <c r="M55" i="1"/>
  <c r="M51" i="1"/>
  <c r="M53" i="1"/>
  <c r="M56" i="1"/>
  <c r="M33" i="1"/>
  <c r="M31" i="1"/>
  <c r="K88" i="1" l="1"/>
  <c r="H87" i="1"/>
  <c r="H86" i="1"/>
  <c r="H85" i="1"/>
  <c r="H83" i="1"/>
  <c r="H81" i="1"/>
  <c r="H80" i="1"/>
  <c r="H78" i="1"/>
  <c r="H76" i="1"/>
  <c r="H75" i="1"/>
  <c r="H71" i="1"/>
  <c r="H69" i="1"/>
  <c r="H68" i="1"/>
  <c r="H67" i="1"/>
  <c r="H66" i="1"/>
  <c r="H65" i="1"/>
  <c r="H64" i="1"/>
  <c r="H63" i="1"/>
  <c r="M63" i="1" s="1"/>
  <c r="H62" i="1"/>
  <c r="H61" i="1"/>
  <c r="H60" i="1"/>
  <c r="H59" i="1"/>
  <c r="H49" i="1"/>
  <c r="H47" i="1"/>
  <c r="H46" i="1"/>
  <c r="H45" i="1"/>
  <c r="H43" i="1"/>
  <c r="H42" i="1"/>
  <c r="H41" i="1"/>
  <c r="H40" i="1"/>
  <c r="H39" i="1"/>
  <c r="H38" i="1"/>
  <c r="H36" i="1"/>
  <c r="H35" i="1"/>
  <c r="H32" i="1"/>
  <c r="H30" i="1"/>
  <c r="H28" i="1"/>
  <c r="H26" i="1"/>
  <c r="H25" i="1"/>
  <c r="H23" i="1"/>
  <c r="H21" i="1"/>
  <c r="H19" i="1"/>
  <c r="M19" i="1" s="1"/>
  <c r="D88" i="1"/>
  <c r="E88" i="1"/>
  <c r="G88" i="1"/>
  <c r="I88" i="1"/>
  <c r="L88" i="1"/>
  <c r="C87" i="1"/>
  <c r="C86" i="1"/>
  <c r="C85" i="1"/>
  <c r="C83" i="1"/>
  <c r="C81" i="1"/>
  <c r="C80" i="1"/>
  <c r="C78" i="1"/>
  <c r="C76" i="1"/>
  <c r="C75" i="1"/>
  <c r="C71" i="1"/>
  <c r="C69" i="1"/>
  <c r="C68" i="1"/>
  <c r="C67" i="1"/>
  <c r="C66" i="1"/>
  <c r="C65" i="1"/>
  <c r="C64" i="1"/>
  <c r="C62" i="1"/>
  <c r="C61" i="1"/>
  <c r="C60" i="1"/>
  <c r="C59" i="1"/>
  <c r="C49" i="1"/>
  <c r="C47" i="1"/>
  <c r="C46" i="1"/>
  <c r="C45" i="1"/>
  <c r="C43" i="1"/>
  <c r="C42" i="1"/>
  <c r="C41" i="1"/>
  <c r="C40" i="1"/>
  <c r="C39" i="1"/>
  <c r="C38" i="1"/>
  <c r="C36" i="1"/>
  <c r="C35" i="1"/>
  <c r="F32" i="1"/>
  <c r="C32" i="1" s="1"/>
  <c r="C30" i="1"/>
  <c r="C28" i="1"/>
  <c r="C26" i="1"/>
  <c r="C25" i="1"/>
  <c r="C23" i="1"/>
  <c r="C21" i="1"/>
  <c r="C19" i="1"/>
  <c r="C88" i="1" l="1"/>
  <c r="M49" i="1"/>
  <c r="M62" i="1"/>
  <c r="M45" i="1"/>
  <c r="M32" i="1"/>
  <c r="M39" i="1"/>
  <c r="M43" i="1"/>
  <c r="M26" i="1"/>
  <c r="G9" i="1"/>
  <c r="M35" i="1"/>
  <c r="M25" i="1"/>
  <c r="M66" i="1"/>
  <c r="M71" i="1"/>
  <c r="M80" i="1"/>
  <c r="M86" i="1"/>
  <c r="M67" i="1"/>
  <c r="M75" i="1"/>
  <c r="M81" i="1"/>
  <c r="M87" i="1"/>
  <c r="M23" i="1"/>
  <c r="M30" i="1"/>
  <c r="M38" i="1"/>
  <c r="M42" i="1"/>
  <c r="M46" i="1"/>
  <c r="M59" i="1"/>
  <c r="F88" i="1"/>
  <c r="M47" i="1"/>
  <c r="M60" i="1"/>
  <c r="M64" i="1"/>
  <c r="M68" i="1"/>
  <c r="M76" i="1"/>
  <c r="M83" i="1"/>
  <c r="M21" i="1"/>
  <c r="M28" i="1"/>
  <c r="M36" i="1"/>
  <c r="M40" i="1"/>
  <c r="M61" i="1"/>
  <c r="M65" i="1"/>
  <c r="M69" i="1"/>
  <c r="M78" i="1"/>
  <c r="M85" i="1"/>
  <c r="M41" i="1"/>
  <c r="H88" i="1"/>
  <c r="G10" i="1" l="1"/>
  <c r="M88" i="1"/>
</calcChain>
</file>

<file path=xl/sharedStrings.xml><?xml version="1.0" encoding="utf-8"?>
<sst xmlns="http://schemas.openxmlformats.org/spreadsheetml/2006/main" count="166" uniqueCount="124">
  <si>
    <t>2. Комплекс процессных мероприятий  «Развитие общего образования»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</si>
  <si>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</si>
  <si>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Всего</t>
  </si>
  <si>
    <t>Федеральный бюджет</t>
  </si>
  <si>
    <t>Местный бюджет</t>
  </si>
  <si>
    <t>Управление образования администрации муниципального образования город Алексин</t>
  </si>
  <si>
    <t>Региональный проект «Современная школа»</t>
  </si>
  <si>
    <t>Региональный проект «Цифровая образовательная среда»</t>
  </si>
  <si>
    <t>1. Комплекс процессных мероприятий  «Развитие дошкольного образования»</t>
  </si>
  <si>
    <t>Создание и обеспечение функционирования центров образования естественно - 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</si>
  <si>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Расходы на обеспечение деятельности (оказание услуг) муниципальных учреждений </t>
  </si>
  <si>
    <t>Реализованы мероприятия по обеспечению деятельности муниципальных образовательных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</si>
  <si>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Тульской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Тульской области, обеспечения дополнительного образования детей в муниципальных общеобразовательных организациях Тульской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</si>
  <si>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Расходы на укрепление материально-технической базы муниципальных образовательных организаций (за исключением капитальных вложений): капитальный ремонт здания муниципального бюджетного дошкольного образовательного учреждения "Детский сад комбинированного вида №1"</t>
  </si>
  <si>
    <t>Увеличилась доля обучающихся государственных и муниципальных организаций, осуществляющих образовательную деятельность по образовательным программам дошкольного, общего и дополнительного образования, которым предоставлена возможность обучаться в соответствии с современными требованиями, в общей численности обучающихся организаций, осуществляющих образовательную деятельность по образовательным программам дошкольного, общего и дополнительного образования</t>
  </si>
  <si>
    <t>Предоставление мер поддержки молодым специалистам</t>
  </si>
  <si>
    <t>Осуществлены ежемесячные денежные выплаты в рамках социальной помощи молодым специалистам, принятым на работу в муниципальные образовательные учреждения муниципального образования город Алексин</t>
  </si>
  <si>
    <t>Предоставление мер социальной поддержки педагогическим и иным работникам</t>
  </si>
  <si>
    <t>Выплата компенсации родителям (законным представителям), дети которых посещают образовательные организации (за исключением государственных образовательных организаций, находящихся в ведении Тульской области), реализующие образовательную программу дошкольного образования</t>
  </si>
  <si>
    <t>Произведены ремонтные работы, в том числе в целях устранения предписаний контролирующих органов</t>
  </si>
  <si>
    <t>Обеспечении бесплатным питанием отдельных категорий обучающихся общеобразовательных организаций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</si>
  <si>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</si>
  <si>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Предоставление мер социальной поддержки родителям (законным представителям) детей-инвалидов, обучающихся по основным общеобразовательным программам на дому</t>
  </si>
  <si>
    <t>Предоставление мер социальной поддержки родителям (законным представителям) детей, обучающихся по основным общеобразовательным программам в форме семейного образования</t>
  </si>
  <si>
    <t>3. Комплекс процессных мероприятий  «Развитие дополнительного образования»</t>
  </si>
  <si>
    <t>4. Комплекс процессных мероприятий  «Обеспечение реализации муниципальной программы»</t>
  </si>
  <si>
    <t>Реализованы мероприятия по обеспечению деятельности муниципальных учреждений</t>
  </si>
  <si>
    <t>5. Комплекс процессных мероприятий  «Создание условий для развития творческого потенциала педагогов и учащихся»</t>
  </si>
  <si>
    <t>Предоставление муниципальных грантов лучшим педагогам муниципальных образовательных учреждений</t>
  </si>
  <si>
    <t>Проведен  конкурсный отбор лучших педагогов образовательных учреждений муниципального образования город Алексин на получение муниципального гранта</t>
  </si>
  <si>
    <t>Проведение предметных олимпиад, конкурсов, ярмарок</t>
  </si>
  <si>
    <t>6. Комплекс процессных мероприятий  «Проведение аварийно-восстановительных работ»</t>
  </si>
  <si>
    <t>Проведение аварийно-восстановительных работ</t>
  </si>
  <si>
    <t>Проведены аварийно-восстановительные работы; обеспечено быстрое и качественное устранение аварийных ситуаций</t>
  </si>
  <si>
    <t>Проведены предметные олимпиады, конкурсы, ярмарки; обеспечено сохранение и развитие творческого потенциала педагогов и учащихся</t>
  </si>
  <si>
    <t>7. Комплекс процессных мероприятий  «Реализация программы подготовки педагогических кадров для муниципальных образовательных учреждений, сопровождение государственной итоговой аттестации, реализация мероприятий по формированию и ведению ФИС ФРДО»</t>
  </si>
  <si>
    <t>Организационные мероприятия по сопровождению государственной итоговой аттестации</t>
  </si>
  <si>
    <t>Обеспечено успешное проведение государственной итоговой аттестации</t>
  </si>
  <si>
    <t>Предоставление единовременного денежного пособия в рамках мер социальной поддержки, предоставляемых гражданину, заключившему договор о целевом обучении в рамках квоты целевого приема</t>
  </si>
  <si>
    <t>Осуществлена единовременная денежная выплата в рамках мер социальной поддержки, предоставляемых гражданину, 
заключившему договор о целевом обучении в Федеральном государственном бюджетном образовательном учреждении высшего профессионального образования «Тульский государственный педагогический университет им. Л.Н. Толстого»</t>
  </si>
  <si>
    <t>Организация мероприятия по формированию и ведению Информационной системы «Федеральный реестр сведений о документах об образовании и о квалификации, документах об обучении»</t>
  </si>
  <si>
    <t>Реализованы мероприятия по формированию и ведению Информационной системы «Федеральный реестр сведений о документах об образовании и о квалификации, документах об обучении»</t>
  </si>
  <si>
    <t>Реализованы государственные гарантии прав граждан на получение общедоступного и бесплатного дошкольного образования в муниципальных ДОУ</t>
  </si>
  <si>
    <t>Предоставлены меры социальной поддержки педагогическим и иным работникам</t>
  </si>
  <si>
    <t>Реализованы государственные полномочия по выплате компенсации части родительской платы</t>
  </si>
  <si>
    <t>Реализованы государственные гарантии прав граждан на получение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ОУ</t>
  </si>
  <si>
    <t>Предоставлены меры социальной поддержки  в организации питания отдельных категорий обучающихся общеобразовательных организаций муниципального образования город Алексин</t>
  </si>
  <si>
    <t>Доля педагогических работников образовательных организаций, получивших ежемесячное денежное
вознаграждение за классное руководство составляет 100%</t>
  </si>
  <si>
    <t>Предоставлены меры соц.поддержки родителям (законным представителям) детей-инвалидов, обучающихся по основным общеобразовательным программам на дому</t>
  </si>
  <si>
    <t>Доля обучающихся, получающих начальное общее образование в муниципальных образовательных организациях, получающих бесплатное
горячее питание, к общему количеству
обучающихся, получающих начальное
общее образование в муниципальных
образовательных организациях составляет 100%</t>
  </si>
  <si>
    <t>Предоставлены меры соц.поддержки родителям (законным представителям) детей, обучающихся по основным общеобразовательным программам в форме семейного образования</t>
  </si>
  <si>
    <r>
      <t>«</t>
    </r>
    <r>
      <rPr>
        <b/>
        <sz val="12"/>
        <color rgb="FF000000"/>
        <rFont val="Times New Roman"/>
        <family val="1"/>
        <charset val="204"/>
      </rPr>
      <t>Образование в муниципальном образовании город Алексин» на 2023 год и плановый период 2024-2025 годов</t>
    </r>
  </si>
  <si>
    <t>Дополнительное финансовое обеспечение мероприятий по организации питания отдельных   категорий обучающихся в муниципальных общеобразовательных организациях и обучающихся в частных общеобразовательных организациях по имеющим государственную аккредитацию основным общеобразовательным программам</t>
  </si>
  <si>
    <t xml:space="preserve">Начальник Управления образования </t>
  </si>
  <si>
    <t>администрации муниципального образования город Алексин</t>
  </si>
  <si>
    <t>И.А. Шумицкая</t>
  </si>
  <si>
    <t xml:space="preserve">Мониторинг реализации муниципальной программы </t>
  </si>
  <si>
    <t>Нормативный правовой акт, утвердивший Программу</t>
  </si>
  <si>
    <t>Перечень нормативных правовых актов о внесении изменений в нормативный правовой акт, утвердивший Программу, принятых в отчетном квартале с краткой характеристикой вносимых изменений</t>
  </si>
  <si>
    <t>Плановый объем финансирования  Программы (подпрограммы),  рублей</t>
  </si>
  <si>
    <t xml:space="preserve">Фактический объемы финансирования Программы (подпрограммы), рублей </t>
  </si>
  <si>
    <t>Ответственный исполнитель Программы (подпрограммы)</t>
  </si>
  <si>
    <t>Финансирование мероприятий муниципальной Программы (подпрограммы)</t>
  </si>
  <si>
    <t>№ п/п</t>
  </si>
  <si>
    <t>Наименование направления, мероприятия</t>
  </si>
  <si>
    <t>Планируемое финансирование мероприятий (рублей)</t>
  </si>
  <si>
    <t>Фактическое финансирование мероприятий (рублей)</t>
  </si>
  <si>
    <t>в том числе по источникам финансирования</t>
  </si>
  <si>
    <t>Процент финансирования к годовому объему, %</t>
  </si>
  <si>
    <t>Результаты выполнения мероприятий</t>
  </si>
  <si>
    <t>Областной бюджет*</t>
  </si>
  <si>
    <t>Иные источники финансирования</t>
  </si>
  <si>
    <t>Федеральный бюджет*</t>
  </si>
  <si>
    <t>исп. Сухомлинова Е.Е.</t>
  </si>
  <si>
    <t>тел. +79605974087</t>
  </si>
  <si>
    <t>В общеобразовательных организациях, расположенных в сельской местности и малых городах, созданы и функционируют центры образования естественно-научной и технологической направленностей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</si>
  <si>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 (обеспечение материально-технической базой для внедрения цифровой образовательной среды)</t>
  </si>
  <si>
    <t>Образовательные организации обеспечены материально-технической базой для внедрения цифровой образовательной среды</t>
  </si>
  <si>
    <t>Региональный проект «Патриотическое воспитание граждан Российской Федерации»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</si>
  <si>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</si>
  <si>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В государственных и муниципальных общеобразовательных организациях проведены мероприятия по обеспечению деятельности советников директора по воспитанию и взаимодействию с детскими общественными объединениями </t>
  </si>
  <si>
    <t>Укрепление материально-технической базы муниципальных учреждений (асфальтирование территории, ремонт отопления муниципального бюджетного дошкольного образовательного учреждения "Детский сад комбинированного вида №26")</t>
  </si>
  <si>
    <t>Укрепление материально-технической базы муниципальных учреждений (проведение мероприятий по подготовке к работе  муниципального бюджетного дошкольного образовательного учреждения "Детский сад комбинированного вида №1")</t>
  </si>
  <si>
    <t>Укрепление материально-технической базы муниципальных учреждений (ремонт эвакуационных лестниц, плиты над входом, отвод воды, замена котла отопления для муниципального бюджетного общеобразовательного учреждения "Шелепинская средняя общеобразовательная школа № 27")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</si>
  <si>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кровли муниципального бюджетного дошкольного образовательного учреждения "Центр развития ребенка – детский сад №13"</t>
  </si>
  <si>
    <t>Осуществление государственного полномочия по финансовому обеспечению реализации дополнительной меры социальной поддержки,предоставляемой отдельным категориям граждан в виде освобождения от платы взимаемой за присмотр и уход за ребенком в муниципальных образовательных организациях,предоставляющих дошкольное образование,на территории Тульской области в соответствии с указом Губернатора Тульской области от 12 октября 2022 года №105"О предоставлении дополнительных мер социальной поддержки отдельным категориям граждан"</t>
  </si>
  <si>
    <t>Осуществление государственного полномочия по финансовому обеспечению реализации дополнительной меры социальной поддержки,предоставляемой отдельным категориям граждан в виде освобождения от платы взимаемой за присмотр и уход за ребенком в муниципальных образовательных организациях,предоставляющих дошкольное образование,на территории Тульской области в соответствии с указом Губернатора Тульской области от 12 октября 2022 года №105"О предоставлении дополнительных мер социальной поддержки отдельным категориям граждан", источником финансового обеспечения которых являются бюджетные ассигнования резервного фонда Правительства Тульской области</t>
  </si>
  <si>
    <t>Произведено благоустройство территории и ремонт отопления муниципального ДОУ</t>
  </si>
  <si>
    <t>Реализованы мероприятия по по подготовке к работе МБДОУ "ДС комбинированного вида №1"</t>
  </si>
  <si>
    <t>Произведены ремонтные работы, в том числе в целях устранения предписаний контролирующих органов, произведена замена котла отопления</t>
  </si>
  <si>
    <t>Реализованы государственные полномочия по реализации дополнительной меры соцподдержки в виде освобождения от платы, взимаемой за присмотр и уход за детьми</t>
  </si>
  <si>
    <t>Укрепление материально-технической базы муниципальных учреждений (ремонт складского помещения для муниципального бюджетного общеобразовательного учреждения "Средняя общеобразовательная школа № 2")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</si>
  <si>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кабинетов "Точки роста" и приобретение мебели для муниципального бюджетного общеобразовательного учреждения "Александровская средняя общеобразовательная школа №23"</t>
  </si>
  <si>
    <t>Расходы на укрепление материально-технической базы муниципальных образовательных организаций (за исключением капитальных вложений): модернизация системы АПС и СУЭ муниципального бюджетного общеобразовательного учреждения "Средняя общеобразовательная школа №1"</t>
  </si>
  <si>
    <t>Организация питания детей граждан, получающих меры социальной поддержки в соответствии с Указом Губернатора Тульской области от 12.10.2022 №105 "О предоставлении дополнительных мер социальной поддержки отдельным категориям граждан", обучающихся в общеобразовательных организациях</t>
  </si>
  <si>
    <t>Предоставлены меры социальной поддержки  в организации питания детей граждан, получающих меры социальной поддержки в соответствии с Указом Губернатора Тульской области от 12.10.2022 №105 "О предоставлении дополнительных мер социальной поддержки отдельным категориям граждан", обучающихся в общеобразовательных организациях</t>
  </si>
  <si>
    <t>Постановление администрации муниципального образования город Алексин от 27.12.2022 г. № 2423</t>
  </si>
  <si>
    <t>Произведены ремонтные работы, в том числе в целях нормального функционирования образовательного учреждения</t>
  </si>
  <si>
    <t>Укрепление материально-технической базы муниципальных учреждений (частичный  ремонт кровли муниципального бюджетного дошкольного образовательного учреждения "Детский сад комбинированного вида №28")</t>
  </si>
  <si>
    <t>Укрепление материально-технической базы муниципальных учреждений (закупка технологического, кухонного оборудования, мягкого инвентаря для муниципального бюджетного общеобразовательного учреждения "Александровская средняя общеобразовательная школа № 23")</t>
  </si>
  <si>
    <t>Произведена закупка оборудования, мягкого инвентаря, в том числе в целях нормального функционирования образовательного учреждения, обеспечения полномочий по присмотру и уходу</t>
  </si>
  <si>
    <t>Укрепление материально-технической базы муниципальных учреждений (подключение ГВС к новой системе  для муниципального бюджетного общеобразовательного учреждения "Средняя общеобразовательная школа № 1")</t>
  </si>
  <si>
    <t>Укрепление материально-технической базы муниципальных учреждений (ремонт помещений пищеблока, ремонт системы вентиляции пищеблока, подключение ГВС к новой системе для муниципального бюджетного общеобразовательного учреждения "Средняя общеобразовательная школа № 3")</t>
  </si>
  <si>
    <t>Произведены ремонтные работы, в том числе в целях устранения предписаний контролирующих органов, а также в целях нормального функционирования образовательного учреждения</t>
  </si>
  <si>
    <t>Укрепление материально-технической базы муниципальных учреждений (частичный ремонт кровли для муниципального бюджетного общеобразовательного учреждения "Средняя общеобразовательная школа № 5")</t>
  </si>
  <si>
    <t>Укрепление материально-технической базы муниципальных учреждений (частичный ремонт кровли для муниципального бюджетного общеобразовательного учреждения "Гимназия № 13")</t>
  </si>
  <si>
    <t>Укрепление материально-технической базы муниципальных учреждений (ремонт полов, туалетной комнаты, навеса запасного выхода, закупка оборудования для муниципального бюджетного общеобразовательного учреждения "Сеневская основная общеобразовательная школа № 21")</t>
  </si>
  <si>
    <t>Укрепление материально-технической базы муниципальных учреждений (ремонт системы отопления для муниципального бюджетного общеобразовательного учреждения "Борисовская начальная общеобразовательная школа № 26")</t>
  </si>
  <si>
    <t>Укрепление материально-технической базы муниципальных учреждений (подключение ГВС к новой системе, приобретение радиаторов отопления для муниципального бюджетного учреждения дополнительного образования "Дом детского творчества")</t>
  </si>
  <si>
    <t>Укрепление материально-технической базы муниципальных учреждений (приобретение материалов и оборудования для устройства санитарной комнаты для муниципального бюджетного учреждения дополнительного образования "Детско-юношеская спортивная школа "Горизонт")</t>
  </si>
  <si>
    <t>за 3 квартал 2023 года</t>
  </si>
  <si>
    <t>Постановления администрации муниципального образования город Алексин от 15.03.2023 года №416, от 03.07.2023 №1251 – перераспределение ассигнований, выделение дополнительных ассигнований, изменение некоторых показателей, добавление новых в соответствии с государственной программой «Развитие образования в Тульской области»</t>
  </si>
  <si>
    <t>Укрепление материально-технической базы муниципальных учреждений (асфальтирование территории муниципального бюджетного дошкольного образовательного учреждения "Детский сад комбинированного вида №5")</t>
  </si>
  <si>
    <t>Произведено благоустройство территории муниципального ДОУ</t>
  </si>
  <si>
    <t>УУкрепление материально-технической базы муниципальных учреждений (подключение ГВС к новой системе; приобретение электрической плиты для муниципального бюджетного дошкольного образовательного учреждения "Детский сад комбинированного вида №19")</t>
  </si>
  <si>
    <t>Укрепление материально-технической базы муниципальных учреждений (замена оконных блоков, ремонт пищеблока и прачечной, подключение ГВС к новой системе муниципального бюджетного дошкольного образовательного учреждения "Детский сад комбинированного вида №11")</t>
  </si>
  <si>
    <t>Произведены ремонтные работы, приобретено оборудование для пищеблока, в том числе в целях нормального функционирования образовательного учреждения</t>
  </si>
  <si>
    <t>Укрепление материально-технической базы муниципальных учреждений (ремонт полов дошкольной группы муниципального бюджетного общеобразовательного учреждения "Борисовская начальная общеобразовательная школа № 26")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</si>
  <si>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кровли муниципального бюджетного дошкольного образовательного учреждения "Детский сад комбинированного вида №2"</t>
  </si>
  <si>
    <t>Укрепление материально-технической базы муниципальных учреждений (подключение ГВС к новой системе, ремонт водостока, восстановление шткатурного слоя стен актового зала  для муниципального бюджетного общеобразовательного учреждения "Средняя общеобразовательная школа № 9")</t>
  </si>
  <si>
    <t>Укрепление материально-технической базы муниципальных учреждений (частичный ремонт отопления для муниципального бюджетного общеобразовательного учреждения "Гимназия № 18")</t>
  </si>
  <si>
    <t>Укрепление материально-технической базы муниципальных учреждений (частичный ремонт помещений столовой, кровли, учебных помещений  закупка оборудования для пищеблока для муниципального бюджетного общеобразовательного учреждения "Авангардская средняя общеобразовательная школа № 7")</t>
  </si>
  <si>
    <t>Укрепление материально-технической базы муниципальных учреждений (приобретение мебели в кабинеты "Точки роста", ремонт кровельного покрытия для муниципального бюджетного общеобразовательного учреждения "Александровская средняя общеобразовательная школа №23")</t>
  </si>
  <si>
    <t>Укрепление материально-технической базы муниципальных учреждений (ремонт кровли для муниципального бюджетного учреждения дополнительного образования "Центр психолого-педагогической, медицинской и социальной помощи")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</si>
</sst>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left"/>
    </xf>
    <xf numFmtId="2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5" fillId="0" borderId="0" xfId="0" applyFont="1" applyAlignment="1"/>
    <xf numFmtId="0" fontId="6" fillId="0" borderId="0" xfId="0" applyFont="1" applyAlignment="1"/>
    <xf numFmtId="0" fontId="8" fillId="0" borderId="0" xfId="0" applyFont="1" applyAlignment="1">
      <alignment horizontal="center"/>
    </xf>
    <xf numFmtId="0" fontId="0" fillId="0" borderId="0" xfId="0" applyFont="1"/>
    <xf numFmtId="2" fontId="6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left"/>
    </xf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left"/>
    </xf>
    <xf numFmtId="0" fontId="8" fillId="0" borderId="0" xfId="0" applyFont="1" applyFill="1" applyAlignment="1">
      <alignment horizontal="left"/>
    </xf>
    <xf numFmtId="0" fontId="6" fillId="0" borderId="0" xfId="0" applyFont="1" applyFill="1"/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0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left"/>
    </xf>
    <xf numFmtId="4" fontId="5" fillId="0" borderId="0" xfId="0" applyNumberFormat="1" applyFont="1" applyAlignment="1">
      <alignment horizontal="left"/>
    </xf>
    <xf numFmtId="4" fontId="5" fillId="0" borderId="0" xfId="0" applyNumberFormat="1" applyFont="1" applyAlignment="1"/>
    <xf numFmtId="2" fontId="0" fillId="0" borderId="0" xfId="0" applyNumberForma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" fontId="6" fillId="0" borderId="0" xfId="0" applyNumberFormat="1" applyFont="1"/>
    <xf numFmtId="4" fontId="6" fillId="0" borderId="0" xfId="0" applyNumberFormat="1" applyFont="1" applyFill="1"/>
    <xf numFmtId="4" fontId="0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94"/>
  <sheetViews>
    <sheetView tabSelected="1" workbookViewId="0">
      <selection activeCell="J59" sqref="J59:K59"/>
    </sheetView>
  </sheetViews>
  <sheetFormatPr defaultRowHeight="15" x14ac:dyDescent="0.25"/>
  <cols>
    <col min="1" max="1" width="6.28515625" style="10" customWidth="1"/>
    <col min="2" max="2" width="32.28515625" customWidth="1"/>
    <col min="3" max="3" width="14.42578125" customWidth="1"/>
    <col min="4" max="4" width="13" customWidth="1"/>
    <col min="5" max="5" width="14.7109375" customWidth="1"/>
    <col min="6" max="6" width="20" customWidth="1"/>
    <col min="7" max="7" width="14.7109375" customWidth="1"/>
    <col min="8" max="8" width="14.42578125" customWidth="1"/>
    <col min="9" max="9" width="13.28515625" customWidth="1"/>
    <col min="10" max="10" width="16.85546875" customWidth="1"/>
    <col min="11" max="11" width="14" style="21" customWidth="1"/>
    <col min="12" max="12" width="14.42578125" customWidth="1"/>
    <col min="13" max="13" width="12.7109375" customWidth="1"/>
    <col min="14" max="14" width="31.7109375" customWidth="1"/>
    <col min="15" max="15" width="9.5703125" bestFit="1" customWidth="1"/>
    <col min="16" max="16" width="13.85546875" customWidth="1"/>
    <col min="17" max="17" width="13" customWidth="1"/>
    <col min="18" max="18" width="16.140625" customWidth="1"/>
  </cols>
  <sheetData>
    <row r="2" spans="1:14" ht="15.75" x14ac:dyDescent="0.25">
      <c r="A2" s="41" t="s">
        <v>56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5.75" x14ac:dyDescent="0.25">
      <c r="A3" s="42" t="s">
        <v>51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5.75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4" ht="15.75" x14ac:dyDescent="0.25">
      <c r="A5" s="40" t="s">
        <v>110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ht="15.75" x14ac:dyDescent="0.2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4" ht="15.75" customHeight="1" x14ac:dyDescent="0.25">
      <c r="A7" s="43" t="s">
        <v>57</v>
      </c>
      <c r="B7" s="43"/>
      <c r="C7" s="43"/>
      <c r="D7" s="43"/>
      <c r="E7" s="43"/>
      <c r="F7" s="43"/>
      <c r="G7" s="44" t="s">
        <v>96</v>
      </c>
      <c r="H7" s="44"/>
      <c r="I7" s="44"/>
      <c r="J7" s="44"/>
      <c r="K7" s="44"/>
      <c r="L7" s="44"/>
      <c r="M7" s="44"/>
      <c r="N7" s="44"/>
    </row>
    <row r="8" spans="1:14" ht="50.25" customHeight="1" x14ac:dyDescent="0.25">
      <c r="A8" s="43" t="s">
        <v>58</v>
      </c>
      <c r="B8" s="43"/>
      <c r="C8" s="43"/>
      <c r="D8" s="43"/>
      <c r="E8" s="43"/>
      <c r="F8" s="43"/>
      <c r="G8" s="45" t="s">
        <v>111</v>
      </c>
      <c r="H8" s="45"/>
      <c r="I8" s="45"/>
      <c r="J8" s="45"/>
      <c r="K8" s="45"/>
      <c r="L8" s="45"/>
      <c r="M8" s="45"/>
      <c r="N8" s="45"/>
    </row>
    <row r="9" spans="1:14" ht="15.75" customHeight="1" x14ac:dyDescent="0.25">
      <c r="A9" s="43" t="s">
        <v>59</v>
      </c>
      <c r="B9" s="43"/>
      <c r="C9" s="43"/>
      <c r="D9" s="43"/>
      <c r="E9" s="43"/>
      <c r="F9" s="43"/>
      <c r="G9" s="46">
        <f>C88</f>
        <v>1278575388.0700004</v>
      </c>
      <c r="H9" s="44"/>
      <c r="I9" s="44"/>
      <c r="J9" s="44"/>
      <c r="K9" s="44"/>
      <c r="L9" s="44"/>
      <c r="M9" s="44"/>
      <c r="N9" s="44"/>
    </row>
    <row r="10" spans="1:14" ht="15.75" customHeight="1" x14ac:dyDescent="0.25">
      <c r="A10" s="43" t="s">
        <v>60</v>
      </c>
      <c r="B10" s="43"/>
      <c r="C10" s="43"/>
      <c r="D10" s="43"/>
      <c r="E10" s="43"/>
      <c r="F10" s="43"/>
      <c r="G10" s="46">
        <f>H88</f>
        <v>875263385.38999999</v>
      </c>
      <c r="H10" s="44"/>
      <c r="I10" s="44"/>
      <c r="J10" s="44"/>
      <c r="K10" s="44"/>
      <c r="L10" s="44"/>
      <c r="M10" s="44"/>
      <c r="N10" s="44"/>
    </row>
    <row r="11" spans="1:14" ht="15.75" customHeight="1" x14ac:dyDescent="0.25">
      <c r="A11" s="43" t="s">
        <v>61</v>
      </c>
      <c r="B11" s="43"/>
      <c r="C11" s="43"/>
      <c r="D11" s="43"/>
      <c r="E11" s="43"/>
      <c r="F11" s="43"/>
      <c r="G11" s="44" t="s">
        <v>5</v>
      </c>
      <c r="H11" s="44"/>
      <c r="I11" s="44"/>
      <c r="J11" s="44"/>
      <c r="K11" s="44"/>
      <c r="L11" s="44"/>
      <c r="M11" s="44"/>
      <c r="N11" s="44"/>
    </row>
    <row r="12" spans="1:14" ht="15.75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4" ht="15.75" x14ac:dyDescent="0.25">
      <c r="A13" s="40" t="s">
        <v>62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1:14" ht="15.75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4" x14ac:dyDescent="0.25">
      <c r="A15" s="39" t="s">
        <v>63</v>
      </c>
      <c r="B15" s="39" t="s">
        <v>64</v>
      </c>
      <c r="C15" s="39" t="s">
        <v>65</v>
      </c>
      <c r="D15" s="39"/>
      <c r="E15" s="39"/>
      <c r="F15" s="39"/>
      <c r="G15" s="39"/>
      <c r="H15" s="39" t="s">
        <v>66</v>
      </c>
      <c r="I15" s="39"/>
      <c r="J15" s="39"/>
      <c r="K15" s="39"/>
      <c r="L15" s="39"/>
      <c r="M15" s="39"/>
      <c r="N15" s="39"/>
    </row>
    <row r="16" spans="1:14" ht="45.75" customHeight="1" x14ac:dyDescent="0.25">
      <c r="A16" s="39"/>
      <c r="B16" s="39"/>
      <c r="C16" s="39" t="s">
        <v>2</v>
      </c>
      <c r="D16" s="39" t="s">
        <v>67</v>
      </c>
      <c r="E16" s="39"/>
      <c r="F16" s="39"/>
      <c r="G16" s="39"/>
      <c r="H16" s="39" t="s">
        <v>2</v>
      </c>
      <c r="I16" s="39" t="s">
        <v>67</v>
      </c>
      <c r="J16" s="39"/>
      <c r="K16" s="39"/>
      <c r="L16" s="39"/>
      <c r="M16" s="39" t="s">
        <v>68</v>
      </c>
      <c r="N16" s="39" t="s">
        <v>69</v>
      </c>
    </row>
    <row r="17" spans="1:16" ht="38.25" customHeight="1" x14ac:dyDescent="0.25">
      <c r="A17" s="39"/>
      <c r="B17" s="39"/>
      <c r="C17" s="39"/>
      <c r="D17" s="9" t="s">
        <v>3</v>
      </c>
      <c r="E17" s="9" t="s">
        <v>70</v>
      </c>
      <c r="F17" s="9" t="s">
        <v>4</v>
      </c>
      <c r="G17" s="4" t="s">
        <v>71</v>
      </c>
      <c r="H17" s="39"/>
      <c r="I17" s="9" t="s">
        <v>72</v>
      </c>
      <c r="J17" s="9" t="s">
        <v>70</v>
      </c>
      <c r="K17" s="22" t="s">
        <v>4</v>
      </c>
      <c r="L17" s="4" t="s">
        <v>71</v>
      </c>
      <c r="M17" s="39"/>
      <c r="N17" s="39"/>
    </row>
    <row r="18" spans="1:16" x14ac:dyDescent="0.25">
      <c r="A18" s="50" t="s">
        <v>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2"/>
    </row>
    <row r="19" spans="1:16" ht="123.75" customHeight="1" x14ac:dyDescent="0.25">
      <c r="A19" s="9">
        <v>1</v>
      </c>
      <c r="B19" s="9" t="s">
        <v>9</v>
      </c>
      <c r="C19" s="2">
        <f>SUM(D19:F19)</f>
        <v>1518767.6300000001</v>
      </c>
      <c r="D19" s="2">
        <v>1443436.09</v>
      </c>
      <c r="E19" s="2">
        <v>60143.86</v>
      </c>
      <c r="F19" s="2">
        <v>15187.68</v>
      </c>
      <c r="G19" s="2">
        <v>0</v>
      </c>
      <c r="H19" s="18">
        <f>SUM(I19:L19)</f>
        <v>1481282.73</v>
      </c>
      <c r="I19" s="18">
        <v>1407810.45</v>
      </c>
      <c r="J19" s="18">
        <v>58659.45</v>
      </c>
      <c r="K19" s="23">
        <v>14812.83</v>
      </c>
      <c r="L19" s="2">
        <v>0</v>
      </c>
      <c r="M19" s="18">
        <f>H19*100/C19</f>
        <v>97.531887086637468</v>
      </c>
      <c r="N19" s="9" t="s">
        <v>75</v>
      </c>
    </row>
    <row r="20" spans="1:16" x14ac:dyDescent="0.25">
      <c r="A20" s="50" t="s">
        <v>7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2"/>
    </row>
    <row r="21" spans="1:16" ht="102" x14ac:dyDescent="0.25">
      <c r="A21" s="9">
        <v>2</v>
      </c>
      <c r="B21" s="9" t="s">
        <v>76</v>
      </c>
      <c r="C21" s="2">
        <f>SUM(D21:F21)</f>
        <v>7166667.9799999995</v>
      </c>
      <c r="D21" s="2">
        <v>6811201.0199999996</v>
      </c>
      <c r="E21" s="2">
        <v>283800.28000000003</v>
      </c>
      <c r="F21" s="2">
        <v>71666.679999999993</v>
      </c>
      <c r="G21" s="2">
        <v>0</v>
      </c>
      <c r="H21" s="18">
        <f>SUM(I21:L21)</f>
        <v>6260555.5599999996</v>
      </c>
      <c r="I21" s="18">
        <v>5950031.7999999998</v>
      </c>
      <c r="J21" s="18">
        <v>247918.2</v>
      </c>
      <c r="K21" s="23">
        <v>62605.56</v>
      </c>
      <c r="L21" s="19">
        <v>0</v>
      </c>
      <c r="M21" s="18">
        <f>H21*100/C21</f>
        <v>87.3565732007024</v>
      </c>
      <c r="N21" s="9" t="s">
        <v>77</v>
      </c>
    </row>
    <row r="22" spans="1:16" x14ac:dyDescent="0.25">
      <c r="A22" s="50" t="s">
        <v>78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2"/>
    </row>
    <row r="23" spans="1:16" s="17" customFormat="1" ht="138.75" customHeight="1" x14ac:dyDescent="0.25">
      <c r="A23" s="9">
        <v>3</v>
      </c>
      <c r="B23" s="9" t="s">
        <v>79</v>
      </c>
      <c r="C23" s="2">
        <f>SUM(D23:F23)</f>
        <v>598313.91999999993</v>
      </c>
      <c r="D23" s="2">
        <v>574378.48</v>
      </c>
      <c r="E23" s="2">
        <v>23935.439999999999</v>
      </c>
      <c r="F23" s="2">
        <v>0</v>
      </c>
      <c r="G23" s="18">
        <v>0</v>
      </c>
      <c r="H23" s="18">
        <f>SUM(I23:L23)</f>
        <v>0</v>
      </c>
      <c r="I23" s="18">
        <v>0</v>
      </c>
      <c r="J23" s="18">
        <v>0</v>
      </c>
      <c r="K23" s="23">
        <v>0</v>
      </c>
      <c r="L23" s="2">
        <v>0</v>
      </c>
      <c r="M23" s="18">
        <f>H23*100/C23</f>
        <v>0</v>
      </c>
      <c r="N23" s="9" t="s">
        <v>80</v>
      </c>
    </row>
    <row r="24" spans="1:16" s="17" customFormat="1" x14ac:dyDescent="0.25">
      <c r="A24" s="50" t="s">
        <v>8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2"/>
    </row>
    <row r="25" spans="1:16" s="17" customFormat="1" ht="49.5" customHeight="1" x14ac:dyDescent="0.25">
      <c r="A25" s="9">
        <v>4</v>
      </c>
      <c r="B25" s="9" t="s">
        <v>10</v>
      </c>
      <c r="C25" s="2">
        <f t="shared" ref="C25:C43" si="0">SUM(D25:F25)</f>
        <v>116119483.23</v>
      </c>
      <c r="D25" s="2">
        <v>0</v>
      </c>
      <c r="E25" s="2">
        <v>0</v>
      </c>
      <c r="F25" s="2">
        <v>116119483.23</v>
      </c>
      <c r="G25" s="18">
        <v>0</v>
      </c>
      <c r="H25" s="18">
        <f t="shared" ref="H25:H43" si="1">SUM(I25:L25)</f>
        <v>74832112.689999998</v>
      </c>
      <c r="I25" s="18">
        <v>0</v>
      </c>
      <c r="J25" s="18">
        <v>0</v>
      </c>
      <c r="K25" s="23">
        <v>74832112.689999998</v>
      </c>
      <c r="L25" s="2">
        <v>0</v>
      </c>
      <c r="M25" s="18">
        <f t="shared" ref="M25:M43" si="2">H25*100/C25</f>
        <v>64.444062795025232</v>
      </c>
      <c r="N25" s="9" t="s">
        <v>11</v>
      </c>
    </row>
    <row r="26" spans="1:16" s="17" customFormat="1" ht="272.25" customHeight="1" x14ac:dyDescent="0.25">
      <c r="A26" s="9">
        <v>5</v>
      </c>
      <c r="B26" s="9" t="s">
        <v>12</v>
      </c>
      <c r="C26" s="2">
        <f t="shared" si="0"/>
        <v>333513614.52999997</v>
      </c>
      <c r="D26" s="2">
        <v>0</v>
      </c>
      <c r="E26" s="2">
        <v>333513614.52999997</v>
      </c>
      <c r="F26" s="2">
        <v>0</v>
      </c>
      <c r="G26" s="18">
        <v>0</v>
      </c>
      <c r="H26" s="18">
        <f t="shared" si="1"/>
        <v>258574581.90000001</v>
      </c>
      <c r="I26" s="18">
        <v>0</v>
      </c>
      <c r="J26" s="18">
        <v>258574581.90000001</v>
      </c>
      <c r="K26" s="23">
        <v>0</v>
      </c>
      <c r="L26" s="2">
        <v>0</v>
      </c>
      <c r="M26" s="18">
        <f t="shared" si="2"/>
        <v>77.530442727021239</v>
      </c>
      <c r="N26" s="9" t="s">
        <v>42</v>
      </c>
    </row>
    <row r="27" spans="1:16" s="17" customFormat="1" ht="110.25" customHeight="1" x14ac:dyDescent="0.25">
      <c r="A27" s="33">
        <v>6</v>
      </c>
      <c r="B27" s="22" t="s">
        <v>112</v>
      </c>
      <c r="C27" s="19">
        <f t="shared" ref="C27" si="3">SUM(D27:F27)</f>
        <v>1989383.06</v>
      </c>
      <c r="D27" s="19">
        <v>0</v>
      </c>
      <c r="E27" s="19">
        <v>0</v>
      </c>
      <c r="F27" s="19">
        <v>1989383.06</v>
      </c>
      <c r="G27" s="23">
        <v>0</v>
      </c>
      <c r="H27" s="23">
        <f t="shared" ref="H27" si="4">SUM(I27:L27)</f>
        <v>0</v>
      </c>
      <c r="I27" s="23">
        <v>0</v>
      </c>
      <c r="J27" s="23">
        <v>0</v>
      </c>
      <c r="K27" s="23">
        <v>0</v>
      </c>
      <c r="L27" s="19">
        <v>0</v>
      </c>
      <c r="M27" s="18">
        <f t="shared" ref="M27" si="5">H27*100/C27</f>
        <v>0</v>
      </c>
      <c r="N27" s="33" t="s">
        <v>113</v>
      </c>
    </row>
    <row r="28" spans="1:16" s="17" customFormat="1" ht="118.5" customHeight="1" x14ac:dyDescent="0.25">
      <c r="A28" s="33">
        <v>7</v>
      </c>
      <c r="B28" s="22" t="s">
        <v>115</v>
      </c>
      <c r="C28" s="19">
        <f t="shared" si="0"/>
        <v>2943616.94</v>
      </c>
      <c r="D28" s="19">
        <v>0</v>
      </c>
      <c r="E28" s="19">
        <v>0</v>
      </c>
      <c r="F28" s="19">
        <v>2943616.94</v>
      </c>
      <c r="G28" s="23">
        <v>0</v>
      </c>
      <c r="H28" s="23">
        <f t="shared" si="1"/>
        <v>2774101.97</v>
      </c>
      <c r="I28" s="23">
        <v>0</v>
      </c>
      <c r="J28" s="23">
        <v>0</v>
      </c>
      <c r="K28" s="23">
        <v>2774101.97</v>
      </c>
      <c r="L28" s="19">
        <v>0</v>
      </c>
      <c r="M28" s="18">
        <f t="shared" si="2"/>
        <v>94.241269382014096</v>
      </c>
      <c r="N28" s="9" t="s">
        <v>19</v>
      </c>
      <c r="O28" s="32"/>
    </row>
    <row r="29" spans="1:16" s="17" customFormat="1" ht="117" customHeight="1" x14ac:dyDescent="0.25">
      <c r="A29" s="33">
        <v>8</v>
      </c>
      <c r="B29" s="22" t="s">
        <v>114</v>
      </c>
      <c r="C29" s="19">
        <f t="shared" ref="C29" si="6">SUM(D29:F29)</f>
        <v>540434.23</v>
      </c>
      <c r="D29" s="19">
        <v>0</v>
      </c>
      <c r="E29" s="19">
        <v>0</v>
      </c>
      <c r="F29" s="19">
        <v>540434.23</v>
      </c>
      <c r="G29" s="23">
        <v>0</v>
      </c>
      <c r="H29" s="23">
        <f t="shared" ref="H29" si="7">SUM(I29:L29)</f>
        <v>303733.96000000002</v>
      </c>
      <c r="I29" s="23">
        <v>0</v>
      </c>
      <c r="J29" s="23">
        <v>0</v>
      </c>
      <c r="K29" s="23">
        <v>303733.96000000002</v>
      </c>
      <c r="L29" s="19">
        <v>0</v>
      </c>
      <c r="M29" s="18">
        <f t="shared" ref="M29" si="8">H29*100/C29</f>
        <v>56.201836068007765</v>
      </c>
      <c r="N29" s="9" t="s">
        <v>116</v>
      </c>
    </row>
    <row r="30" spans="1:16" s="17" customFormat="1" ht="102" x14ac:dyDescent="0.25">
      <c r="A30" s="33">
        <v>9</v>
      </c>
      <c r="B30" s="22" t="s">
        <v>81</v>
      </c>
      <c r="C30" s="19">
        <f t="shared" si="0"/>
        <v>1841928.16</v>
      </c>
      <c r="D30" s="19">
        <v>0</v>
      </c>
      <c r="E30" s="19">
        <v>0</v>
      </c>
      <c r="F30" s="19">
        <v>1841928.16</v>
      </c>
      <c r="G30" s="23">
        <v>0</v>
      </c>
      <c r="H30" s="23">
        <f t="shared" si="1"/>
        <v>1841850.21</v>
      </c>
      <c r="I30" s="23">
        <v>0</v>
      </c>
      <c r="J30" s="23">
        <v>0</v>
      </c>
      <c r="K30" s="23">
        <v>1841850.21</v>
      </c>
      <c r="L30" s="19">
        <v>0</v>
      </c>
      <c r="M30" s="18">
        <f t="shared" si="2"/>
        <v>99.995768021701778</v>
      </c>
      <c r="N30" s="9" t="s">
        <v>87</v>
      </c>
      <c r="O30" s="32"/>
      <c r="P30" s="32"/>
    </row>
    <row r="31" spans="1:16" s="17" customFormat="1" ht="89.25" x14ac:dyDescent="0.25">
      <c r="A31" s="33">
        <v>10</v>
      </c>
      <c r="B31" s="22" t="s">
        <v>98</v>
      </c>
      <c r="C31" s="19">
        <f t="shared" ref="C31" si="9">SUM(D31:F31)</f>
        <v>257189</v>
      </c>
      <c r="D31" s="19">
        <v>0</v>
      </c>
      <c r="E31" s="19">
        <v>0</v>
      </c>
      <c r="F31" s="19">
        <v>257189</v>
      </c>
      <c r="G31" s="23">
        <v>0</v>
      </c>
      <c r="H31" s="23">
        <f t="shared" ref="H31" si="10">SUM(I31:L31)</f>
        <v>0</v>
      </c>
      <c r="I31" s="23">
        <v>0</v>
      </c>
      <c r="J31" s="23">
        <v>0</v>
      </c>
      <c r="K31" s="23">
        <v>0</v>
      </c>
      <c r="L31" s="19">
        <v>0</v>
      </c>
      <c r="M31" s="18">
        <f t="shared" ref="M31" si="11">H31*100/C31</f>
        <v>0</v>
      </c>
      <c r="N31" s="9" t="s">
        <v>97</v>
      </c>
      <c r="P31" s="32"/>
    </row>
    <row r="32" spans="1:16" s="17" customFormat="1" ht="102" x14ac:dyDescent="0.25">
      <c r="A32" s="33">
        <v>11</v>
      </c>
      <c r="B32" s="22" t="s">
        <v>82</v>
      </c>
      <c r="C32" s="19">
        <f t="shared" si="0"/>
        <v>889415.48</v>
      </c>
      <c r="D32" s="19">
        <v>0</v>
      </c>
      <c r="E32" s="19">
        <v>0</v>
      </c>
      <c r="F32" s="19">
        <f>15000+874416.28-0.8</f>
        <v>889415.48</v>
      </c>
      <c r="G32" s="23">
        <v>0</v>
      </c>
      <c r="H32" s="23">
        <f t="shared" si="1"/>
        <v>464593.79</v>
      </c>
      <c r="I32" s="23">
        <v>0</v>
      </c>
      <c r="J32" s="23">
        <v>0</v>
      </c>
      <c r="K32" s="23">
        <v>464593.79</v>
      </c>
      <c r="L32" s="19">
        <v>0</v>
      </c>
      <c r="M32" s="18">
        <f t="shared" si="2"/>
        <v>52.235856070326101</v>
      </c>
      <c r="N32" s="9" t="s">
        <v>88</v>
      </c>
    </row>
    <row r="33" spans="1:16" s="17" customFormat="1" ht="114.75" x14ac:dyDescent="0.25">
      <c r="A33" s="33">
        <v>12</v>
      </c>
      <c r="B33" s="22" t="s">
        <v>99</v>
      </c>
      <c r="C33" s="19">
        <f t="shared" ref="C33" si="12">SUM(D33:F33)</f>
        <v>43160</v>
      </c>
      <c r="D33" s="19">
        <v>0</v>
      </c>
      <c r="E33" s="19">
        <v>0</v>
      </c>
      <c r="F33" s="19">
        <v>43160</v>
      </c>
      <c r="G33" s="23">
        <v>0</v>
      </c>
      <c r="H33" s="23">
        <f t="shared" ref="H33" si="13">SUM(I33:L33)</f>
        <v>43160</v>
      </c>
      <c r="I33" s="23">
        <v>0</v>
      </c>
      <c r="J33" s="23">
        <v>0</v>
      </c>
      <c r="K33" s="23">
        <v>43160</v>
      </c>
      <c r="L33" s="19">
        <v>0</v>
      </c>
      <c r="M33" s="18">
        <f t="shared" ref="M33" si="14">H33*100/C33</f>
        <v>100</v>
      </c>
      <c r="N33" s="9" t="s">
        <v>100</v>
      </c>
    </row>
    <row r="34" spans="1:16" s="17" customFormat="1" ht="89.25" x14ac:dyDescent="0.25">
      <c r="A34" s="33">
        <v>13</v>
      </c>
      <c r="B34" s="22" t="s">
        <v>117</v>
      </c>
      <c r="C34" s="19">
        <f t="shared" ref="C34" si="15">SUM(D34:F34)</f>
        <v>389507.7</v>
      </c>
      <c r="D34" s="19">
        <v>0</v>
      </c>
      <c r="E34" s="19">
        <v>0</v>
      </c>
      <c r="F34" s="19">
        <v>389507.7</v>
      </c>
      <c r="G34" s="23">
        <v>0</v>
      </c>
      <c r="H34" s="23">
        <f t="shared" ref="H34" si="16">SUM(I34:L34)</f>
        <v>378015.67</v>
      </c>
      <c r="I34" s="23">
        <v>0</v>
      </c>
      <c r="J34" s="23">
        <v>0</v>
      </c>
      <c r="K34" s="23">
        <v>378015.67</v>
      </c>
      <c r="L34" s="19">
        <v>0</v>
      </c>
      <c r="M34" s="18">
        <f t="shared" ref="M34" si="17">H34*100/C34</f>
        <v>97.049601330089232</v>
      </c>
      <c r="N34" s="33" t="s">
        <v>97</v>
      </c>
    </row>
    <row r="35" spans="1:16" s="17" customFormat="1" ht="104.25" customHeight="1" x14ac:dyDescent="0.25">
      <c r="A35" s="33">
        <v>14</v>
      </c>
      <c r="B35" s="22" t="s">
        <v>83</v>
      </c>
      <c r="C35" s="19">
        <f t="shared" si="0"/>
        <v>852800</v>
      </c>
      <c r="D35" s="19">
        <v>0</v>
      </c>
      <c r="E35" s="19">
        <v>0</v>
      </c>
      <c r="F35" s="19">
        <v>852800</v>
      </c>
      <c r="G35" s="23">
        <v>0</v>
      </c>
      <c r="H35" s="23">
        <f t="shared" si="1"/>
        <v>724475.06</v>
      </c>
      <c r="I35" s="23">
        <v>0</v>
      </c>
      <c r="J35" s="23">
        <v>0</v>
      </c>
      <c r="K35" s="23">
        <v>724475.06</v>
      </c>
      <c r="L35" s="19">
        <v>0</v>
      </c>
      <c r="M35" s="18">
        <f t="shared" si="2"/>
        <v>84.952516416510321</v>
      </c>
      <c r="N35" s="9" t="s">
        <v>89</v>
      </c>
      <c r="P35" s="32"/>
    </row>
    <row r="36" spans="1:16" s="17" customFormat="1" ht="208.5" customHeight="1" x14ac:dyDescent="0.25">
      <c r="A36" s="33">
        <v>15</v>
      </c>
      <c r="B36" s="9" t="s">
        <v>13</v>
      </c>
      <c r="C36" s="2">
        <f t="shared" si="0"/>
        <v>17855054.039999999</v>
      </c>
      <c r="D36" s="2">
        <v>0</v>
      </c>
      <c r="E36" s="2">
        <v>16851600</v>
      </c>
      <c r="F36" s="2">
        <v>1003454.04</v>
      </c>
      <c r="G36" s="18">
        <v>0</v>
      </c>
      <c r="H36" s="18">
        <f t="shared" si="1"/>
        <v>1100442.73</v>
      </c>
      <c r="I36" s="18">
        <v>0</v>
      </c>
      <c r="J36" s="18">
        <v>1038597.85</v>
      </c>
      <c r="K36" s="23">
        <v>61844.88</v>
      </c>
      <c r="L36" s="2">
        <v>0</v>
      </c>
      <c r="M36" s="18">
        <f t="shared" si="2"/>
        <v>6.1632002207034491</v>
      </c>
      <c r="N36" s="9" t="s">
        <v>14</v>
      </c>
    </row>
    <row r="37" spans="1:16" s="17" customFormat="1" ht="208.5" customHeight="1" x14ac:dyDescent="0.25">
      <c r="A37" s="33">
        <v>16</v>
      </c>
      <c r="B37" s="33" t="s">
        <v>118</v>
      </c>
      <c r="C37" s="2">
        <f t="shared" ref="C37" si="18">SUM(D37:F37)</f>
        <v>6222939.0800000001</v>
      </c>
      <c r="D37" s="2">
        <v>0</v>
      </c>
      <c r="E37" s="2">
        <v>5873209.9000000004</v>
      </c>
      <c r="F37" s="2">
        <v>349729.18</v>
      </c>
      <c r="G37" s="18">
        <v>0</v>
      </c>
      <c r="H37" s="18">
        <f t="shared" ref="H37" si="19">SUM(I37:L37)</f>
        <v>0</v>
      </c>
      <c r="I37" s="18">
        <v>0</v>
      </c>
      <c r="J37" s="18">
        <v>0</v>
      </c>
      <c r="K37" s="23">
        <v>0</v>
      </c>
      <c r="L37" s="2">
        <v>0</v>
      </c>
      <c r="M37" s="18">
        <f t="shared" ref="M37" si="20">H37*100/C37</f>
        <v>0</v>
      </c>
      <c r="N37" s="33" t="s">
        <v>14</v>
      </c>
    </row>
    <row r="38" spans="1:16" s="17" customFormat="1" ht="213" customHeight="1" x14ac:dyDescent="0.25">
      <c r="A38" s="33">
        <v>17</v>
      </c>
      <c r="B38" s="9" t="s">
        <v>84</v>
      </c>
      <c r="C38" s="2">
        <f t="shared" si="0"/>
        <v>5676452</v>
      </c>
      <c r="D38" s="2">
        <v>0</v>
      </c>
      <c r="E38" s="2">
        <v>5357435.4000000004</v>
      </c>
      <c r="F38" s="2">
        <v>319016.59999999998</v>
      </c>
      <c r="G38" s="18">
        <v>0</v>
      </c>
      <c r="H38" s="18">
        <f t="shared" si="1"/>
        <v>0</v>
      </c>
      <c r="I38" s="18">
        <v>0</v>
      </c>
      <c r="J38" s="18">
        <v>0</v>
      </c>
      <c r="K38" s="23">
        <v>0</v>
      </c>
      <c r="L38" s="2">
        <v>0</v>
      </c>
      <c r="M38" s="18">
        <f t="shared" si="2"/>
        <v>0</v>
      </c>
      <c r="N38" s="9" t="s">
        <v>14</v>
      </c>
    </row>
    <row r="39" spans="1:16" s="17" customFormat="1" ht="89.25" x14ac:dyDescent="0.25">
      <c r="A39" s="33">
        <v>18</v>
      </c>
      <c r="B39" s="9" t="s">
        <v>15</v>
      </c>
      <c r="C39" s="2">
        <f t="shared" si="0"/>
        <v>70400</v>
      </c>
      <c r="D39" s="2">
        <v>0</v>
      </c>
      <c r="E39" s="2">
        <v>0</v>
      </c>
      <c r="F39" s="2">
        <v>70400</v>
      </c>
      <c r="G39" s="18">
        <v>0</v>
      </c>
      <c r="H39" s="18">
        <f t="shared" si="1"/>
        <v>27342</v>
      </c>
      <c r="I39" s="18">
        <v>0</v>
      </c>
      <c r="J39" s="18">
        <v>0</v>
      </c>
      <c r="K39" s="23">
        <v>27342</v>
      </c>
      <c r="L39" s="2">
        <v>0</v>
      </c>
      <c r="M39" s="18">
        <f t="shared" si="2"/>
        <v>38.83806818181818</v>
      </c>
      <c r="N39" s="9" t="s">
        <v>16</v>
      </c>
    </row>
    <row r="40" spans="1:16" s="17" customFormat="1" ht="38.25" x14ac:dyDescent="0.25">
      <c r="A40" s="33">
        <v>19</v>
      </c>
      <c r="B40" s="9" t="s">
        <v>17</v>
      </c>
      <c r="C40" s="2">
        <f t="shared" si="0"/>
        <v>9000234</v>
      </c>
      <c r="D40" s="2">
        <v>0</v>
      </c>
      <c r="E40" s="2">
        <v>9000234</v>
      </c>
      <c r="F40" s="2">
        <v>0</v>
      </c>
      <c r="G40" s="18">
        <v>0</v>
      </c>
      <c r="H40" s="18">
        <f t="shared" si="1"/>
        <v>6366866.8700000001</v>
      </c>
      <c r="I40" s="18">
        <v>0</v>
      </c>
      <c r="J40" s="18">
        <v>6366866.8700000001</v>
      </c>
      <c r="K40" s="23">
        <v>0</v>
      </c>
      <c r="L40" s="2">
        <v>0</v>
      </c>
      <c r="M40" s="18">
        <f t="shared" si="2"/>
        <v>70.741125952947442</v>
      </c>
      <c r="N40" s="9" t="s">
        <v>43</v>
      </c>
    </row>
    <row r="41" spans="1:16" s="17" customFormat="1" ht="229.5" x14ac:dyDescent="0.25">
      <c r="A41" s="33">
        <v>20</v>
      </c>
      <c r="B41" s="9" t="s">
        <v>85</v>
      </c>
      <c r="C41" s="2">
        <f t="shared" si="0"/>
        <v>879235.92</v>
      </c>
      <c r="D41" s="2">
        <v>0</v>
      </c>
      <c r="E41" s="2">
        <v>879235.92</v>
      </c>
      <c r="F41" s="2">
        <v>0</v>
      </c>
      <c r="G41" s="18">
        <v>0</v>
      </c>
      <c r="H41" s="18">
        <f t="shared" si="1"/>
        <v>105507.15</v>
      </c>
      <c r="I41" s="18">
        <v>0</v>
      </c>
      <c r="J41" s="18">
        <v>105507.15</v>
      </c>
      <c r="K41" s="23">
        <v>0</v>
      </c>
      <c r="L41" s="2">
        <v>0</v>
      </c>
      <c r="M41" s="18">
        <f t="shared" si="2"/>
        <v>11.999868021770538</v>
      </c>
      <c r="N41" s="9" t="s">
        <v>90</v>
      </c>
    </row>
    <row r="42" spans="1:16" s="17" customFormat="1" ht="280.5" x14ac:dyDescent="0.25">
      <c r="A42" s="33">
        <v>21</v>
      </c>
      <c r="B42" s="9" t="s">
        <v>86</v>
      </c>
      <c r="C42" s="2">
        <f t="shared" si="0"/>
        <v>242930.16</v>
      </c>
      <c r="D42" s="2">
        <v>0</v>
      </c>
      <c r="E42" s="2">
        <v>242930.16</v>
      </c>
      <c r="F42" s="2">
        <v>0</v>
      </c>
      <c r="G42" s="18">
        <v>0</v>
      </c>
      <c r="H42" s="18">
        <f t="shared" si="1"/>
        <v>242793.69</v>
      </c>
      <c r="I42" s="18">
        <v>0</v>
      </c>
      <c r="J42" s="18">
        <v>242793.69</v>
      </c>
      <c r="K42" s="23">
        <v>0</v>
      </c>
      <c r="L42" s="2">
        <v>0</v>
      </c>
      <c r="M42" s="18">
        <f t="shared" si="2"/>
        <v>99.943823360590542</v>
      </c>
      <c r="N42" s="9" t="s">
        <v>90</v>
      </c>
    </row>
    <row r="43" spans="1:16" s="17" customFormat="1" ht="114.75" x14ac:dyDescent="0.25">
      <c r="A43" s="33">
        <v>22</v>
      </c>
      <c r="B43" s="9" t="s">
        <v>18</v>
      </c>
      <c r="C43" s="2">
        <f t="shared" si="0"/>
        <v>8441275.9199999999</v>
      </c>
      <c r="D43" s="2">
        <v>0</v>
      </c>
      <c r="E43" s="2">
        <v>8441275.9199999999</v>
      </c>
      <c r="F43" s="2">
        <v>0</v>
      </c>
      <c r="G43" s="18">
        <v>0</v>
      </c>
      <c r="H43" s="18">
        <f t="shared" si="1"/>
        <v>3838410</v>
      </c>
      <c r="I43" s="18">
        <v>0</v>
      </c>
      <c r="J43" s="18">
        <v>3838410</v>
      </c>
      <c r="K43" s="23">
        <v>0</v>
      </c>
      <c r="L43" s="2">
        <v>0</v>
      </c>
      <c r="M43" s="18">
        <f t="shared" si="2"/>
        <v>45.471917235943167</v>
      </c>
      <c r="N43" s="9" t="s">
        <v>44</v>
      </c>
      <c r="P43" s="32"/>
    </row>
    <row r="44" spans="1:16" s="17" customFormat="1" x14ac:dyDescent="0.25">
      <c r="A44" s="50" t="s">
        <v>0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2"/>
    </row>
    <row r="45" spans="1:16" s="17" customFormat="1" ht="51" x14ac:dyDescent="0.25">
      <c r="A45" s="9">
        <v>23</v>
      </c>
      <c r="B45" s="9" t="s">
        <v>10</v>
      </c>
      <c r="C45" s="2">
        <f t="shared" ref="C45:C62" si="21">SUM(D45:F45)</f>
        <v>58963129.850000001</v>
      </c>
      <c r="D45" s="2">
        <v>0</v>
      </c>
      <c r="E45" s="2">
        <v>0</v>
      </c>
      <c r="F45" s="2">
        <v>58963129.850000001</v>
      </c>
      <c r="G45" s="18">
        <v>0</v>
      </c>
      <c r="H45" s="18">
        <f t="shared" ref="H45:H69" si="22">SUM(I45:L45)</f>
        <v>38929899.32</v>
      </c>
      <c r="I45" s="18">
        <v>0</v>
      </c>
      <c r="J45" s="18">
        <v>0</v>
      </c>
      <c r="K45" s="23">
        <v>38929899.32</v>
      </c>
      <c r="L45" s="2">
        <v>0</v>
      </c>
      <c r="M45" s="18">
        <f t="shared" ref="M45:M69" si="23">H45*100/C45</f>
        <v>66.024139863396343</v>
      </c>
      <c r="N45" s="9" t="s">
        <v>11</v>
      </c>
    </row>
    <row r="46" spans="1:16" s="17" customFormat="1" ht="267.75" customHeight="1" x14ac:dyDescent="0.25">
      <c r="A46" s="9">
        <v>24</v>
      </c>
      <c r="B46" s="22" t="s">
        <v>12</v>
      </c>
      <c r="C46" s="2">
        <f t="shared" si="21"/>
        <v>453851342.05000001</v>
      </c>
      <c r="D46" s="2">
        <v>0</v>
      </c>
      <c r="E46" s="2">
        <v>453851342.05000001</v>
      </c>
      <c r="F46" s="2">
        <v>0</v>
      </c>
      <c r="G46" s="18">
        <v>0</v>
      </c>
      <c r="H46" s="18">
        <f t="shared" si="22"/>
        <v>327022043.05000001</v>
      </c>
      <c r="I46" s="18">
        <v>0</v>
      </c>
      <c r="J46" s="18">
        <v>327022043.05000001</v>
      </c>
      <c r="K46" s="23">
        <v>0</v>
      </c>
      <c r="L46" s="2">
        <v>0</v>
      </c>
      <c r="M46" s="18">
        <f t="shared" si="23"/>
        <v>72.054880695708633</v>
      </c>
      <c r="N46" s="9" t="s">
        <v>45</v>
      </c>
    </row>
    <row r="47" spans="1:16" s="17" customFormat="1" ht="269.25" customHeight="1" x14ac:dyDescent="0.25">
      <c r="A47" s="33">
        <v>25</v>
      </c>
      <c r="B47" s="22" t="s">
        <v>12</v>
      </c>
      <c r="C47" s="2">
        <f t="shared" si="21"/>
        <v>24317912.809999999</v>
      </c>
      <c r="D47" s="2">
        <v>0</v>
      </c>
      <c r="E47" s="2">
        <v>24317912.809999999</v>
      </c>
      <c r="F47" s="2">
        <v>0</v>
      </c>
      <c r="G47" s="18">
        <v>0</v>
      </c>
      <c r="H47" s="18">
        <f t="shared" si="22"/>
        <v>6879772.2300000004</v>
      </c>
      <c r="I47" s="18">
        <v>0</v>
      </c>
      <c r="J47" s="18">
        <v>6879772.2300000004</v>
      </c>
      <c r="K47" s="23">
        <v>0</v>
      </c>
      <c r="L47" s="2">
        <v>0</v>
      </c>
      <c r="M47" s="18">
        <f t="shared" si="23"/>
        <v>28.290965115932579</v>
      </c>
      <c r="N47" s="9" t="s">
        <v>45</v>
      </c>
    </row>
    <row r="48" spans="1:16" s="17" customFormat="1" ht="89.25" x14ac:dyDescent="0.25">
      <c r="A48" s="33">
        <v>26</v>
      </c>
      <c r="B48" s="22" t="s">
        <v>101</v>
      </c>
      <c r="C48" s="2">
        <f t="shared" ref="C48" si="24">SUM(D48:F48)</f>
        <v>564904.59</v>
      </c>
      <c r="D48" s="2">
        <v>0</v>
      </c>
      <c r="E48" s="2">
        <v>0</v>
      </c>
      <c r="F48" s="2">
        <v>564904.59</v>
      </c>
      <c r="G48" s="18">
        <v>0</v>
      </c>
      <c r="H48" s="23">
        <f t="shared" ref="H48" si="25">SUM(I48:L48)</f>
        <v>533381.81000000006</v>
      </c>
      <c r="I48" s="18">
        <v>0</v>
      </c>
      <c r="J48" s="18">
        <v>0</v>
      </c>
      <c r="K48" s="23">
        <v>533381.81000000006</v>
      </c>
      <c r="L48" s="2">
        <v>0</v>
      </c>
      <c r="M48" s="18">
        <f t="shared" ref="M48" si="26">H48*100/C48</f>
        <v>94.419804590364564</v>
      </c>
      <c r="N48" s="9" t="s">
        <v>97</v>
      </c>
    </row>
    <row r="49" spans="1:16" s="17" customFormat="1" ht="89.25" x14ac:dyDescent="0.25">
      <c r="A49" s="33">
        <v>27</v>
      </c>
      <c r="B49" s="22" t="s">
        <v>91</v>
      </c>
      <c r="C49" s="2">
        <f t="shared" si="21"/>
        <v>39986.589999999997</v>
      </c>
      <c r="D49" s="2">
        <v>0</v>
      </c>
      <c r="E49" s="2">
        <v>0</v>
      </c>
      <c r="F49" s="2">
        <v>39986.589999999997</v>
      </c>
      <c r="G49" s="18">
        <v>0</v>
      </c>
      <c r="H49" s="23">
        <f t="shared" si="22"/>
        <v>39767.89</v>
      </c>
      <c r="I49" s="18">
        <v>0</v>
      </c>
      <c r="J49" s="18">
        <v>0</v>
      </c>
      <c r="K49" s="23">
        <v>39767.89</v>
      </c>
      <c r="L49" s="2">
        <v>0</v>
      </c>
      <c r="M49" s="18">
        <f t="shared" si="23"/>
        <v>99.453066640591274</v>
      </c>
      <c r="N49" s="9" t="s">
        <v>19</v>
      </c>
    </row>
    <row r="50" spans="1:16" s="17" customFormat="1" ht="127.5" x14ac:dyDescent="0.25">
      <c r="A50" s="33">
        <v>28</v>
      </c>
      <c r="B50" s="22" t="s">
        <v>102</v>
      </c>
      <c r="C50" s="2">
        <f t="shared" ref="C50:C56" si="27">SUM(D50:F50)</f>
        <v>733093.18</v>
      </c>
      <c r="D50" s="2">
        <v>0</v>
      </c>
      <c r="E50" s="2">
        <v>0</v>
      </c>
      <c r="F50" s="2">
        <v>733093.18</v>
      </c>
      <c r="G50" s="18">
        <v>0</v>
      </c>
      <c r="H50" s="23">
        <f t="shared" ref="H50:H56" si="28">SUM(I50:L50)</f>
        <v>711564.2</v>
      </c>
      <c r="I50" s="18">
        <v>0</v>
      </c>
      <c r="J50" s="18">
        <v>0</v>
      </c>
      <c r="K50" s="23">
        <v>711564.2</v>
      </c>
      <c r="L50" s="2">
        <v>0</v>
      </c>
      <c r="M50" s="18">
        <f t="shared" ref="M50:M56" si="29">H50*100/C50</f>
        <v>97.063268273754773</v>
      </c>
      <c r="N50" s="9" t="s">
        <v>103</v>
      </c>
    </row>
    <row r="51" spans="1:16" s="17" customFormat="1" ht="89.25" x14ac:dyDescent="0.25">
      <c r="A51" s="33">
        <v>29</v>
      </c>
      <c r="B51" s="22" t="s">
        <v>104</v>
      </c>
      <c r="C51" s="2">
        <f t="shared" si="27"/>
        <v>577458.61</v>
      </c>
      <c r="D51" s="2">
        <v>0</v>
      </c>
      <c r="E51" s="2">
        <v>0</v>
      </c>
      <c r="F51" s="2">
        <v>577458.61</v>
      </c>
      <c r="G51" s="18">
        <v>0</v>
      </c>
      <c r="H51" s="23">
        <f t="shared" si="28"/>
        <v>576815.29</v>
      </c>
      <c r="I51" s="18">
        <v>0</v>
      </c>
      <c r="J51" s="18">
        <v>0</v>
      </c>
      <c r="K51" s="23">
        <v>576815.29</v>
      </c>
      <c r="L51" s="2">
        <v>0</v>
      </c>
      <c r="M51" s="18">
        <f t="shared" si="29"/>
        <v>99.888594612867578</v>
      </c>
      <c r="N51" s="9" t="s">
        <v>97</v>
      </c>
    </row>
    <row r="52" spans="1:16" s="17" customFormat="1" ht="127.5" x14ac:dyDescent="0.25">
      <c r="A52" s="33">
        <v>30</v>
      </c>
      <c r="B52" s="22" t="s">
        <v>119</v>
      </c>
      <c r="C52" s="2">
        <f t="shared" si="27"/>
        <v>305084.52</v>
      </c>
      <c r="D52" s="2">
        <v>0</v>
      </c>
      <c r="E52" s="2">
        <v>0</v>
      </c>
      <c r="F52" s="2">
        <v>305084.52</v>
      </c>
      <c r="G52" s="18">
        <v>0</v>
      </c>
      <c r="H52" s="23">
        <f t="shared" si="28"/>
        <v>150101.70000000001</v>
      </c>
      <c r="I52" s="18">
        <v>0</v>
      </c>
      <c r="J52" s="18">
        <v>0</v>
      </c>
      <c r="K52" s="23">
        <v>150101.70000000001</v>
      </c>
      <c r="L52" s="2">
        <v>0</v>
      </c>
      <c r="M52" s="18">
        <f t="shared" si="29"/>
        <v>49.200038074694845</v>
      </c>
      <c r="N52" s="9" t="s">
        <v>97</v>
      </c>
    </row>
    <row r="53" spans="1:16" s="17" customFormat="1" ht="76.5" x14ac:dyDescent="0.25">
      <c r="A53" s="33">
        <v>31</v>
      </c>
      <c r="B53" s="22" t="s">
        <v>105</v>
      </c>
      <c r="C53" s="2">
        <f t="shared" si="27"/>
        <v>1348179.71</v>
      </c>
      <c r="D53" s="2">
        <v>0</v>
      </c>
      <c r="E53" s="2">
        <v>0</v>
      </c>
      <c r="F53" s="2">
        <v>1348179.71</v>
      </c>
      <c r="G53" s="18">
        <v>0</v>
      </c>
      <c r="H53" s="23">
        <f t="shared" si="28"/>
        <v>1255389.8</v>
      </c>
      <c r="I53" s="18">
        <v>0</v>
      </c>
      <c r="J53" s="18">
        <v>0</v>
      </c>
      <c r="K53" s="23">
        <v>1255389.8</v>
      </c>
      <c r="L53" s="2">
        <v>0</v>
      </c>
      <c r="M53" s="18">
        <f t="shared" si="29"/>
        <v>93.117393081075221</v>
      </c>
      <c r="N53" s="9" t="s">
        <v>97</v>
      </c>
      <c r="P53" s="32"/>
    </row>
    <row r="54" spans="1:16" s="17" customFormat="1" ht="76.5" x14ac:dyDescent="0.25">
      <c r="A54" s="33">
        <v>32</v>
      </c>
      <c r="B54" s="22" t="s">
        <v>120</v>
      </c>
      <c r="C54" s="2">
        <f t="shared" ref="C54" si="30">SUM(D54:F54)</f>
        <v>826192.86</v>
      </c>
      <c r="D54" s="2">
        <v>0</v>
      </c>
      <c r="E54" s="2">
        <v>0</v>
      </c>
      <c r="F54" s="2">
        <v>826192.86</v>
      </c>
      <c r="G54" s="18">
        <v>0</v>
      </c>
      <c r="H54" s="23">
        <f t="shared" ref="H54" si="31">SUM(I54:L54)</f>
        <v>0</v>
      </c>
      <c r="I54" s="18">
        <v>0</v>
      </c>
      <c r="J54" s="18">
        <v>0</v>
      </c>
      <c r="K54" s="23">
        <v>0</v>
      </c>
      <c r="L54" s="2">
        <v>0</v>
      </c>
      <c r="M54" s="18">
        <f t="shared" ref="M54" si="32">H54*100/C54</f>
        <v>0</v>
      </c>
      <c r="N54" s="33" t="s">
        <v>97</v>
      </c>
      <c r="P54" s="32"/>
    </row>
    <row r="55" spans="1:16" s="17" customFormat="1" ht="127.5" x14ac:dyDescent="0.25">
      <c r="A55" s="33">
        <v>33</v>
      </c>
      <c r="B55" s="22" t="s">
        <v>121</v>
      </c>
      <c r="C55" s="2">
        <f t="shared" si="27"/>
        <v>634014.75</v>
      </c>
      <c r="D55" s="2">
        <v>0</v>
      </c>
      <c r="E55" s="2">
        <v>0</v>
      </c>
      <c r="F55" s="2">
        <v>634014.75</v>
      </c>
      <c r="G55" s="18">
        <v>0</v>
      </c>
      <c r="H55" s="23">
        <f t="shared" si="28"/>
        <v>344729.67</v>
      </c>
      <c r="I55" s="18">
        <v>0</v>
      </c>
      <c r="J55" s="18">
        <v>0</v>
      </c>
      <c r="K55" s="23">
        <f>311229.67+33500</f>
        <v>344729.67</v>
      </c>
      <c r="L55" s="2">
        <v>0</v>
      </c>
      <c r="M55" s="18">
        <f t="shared" si="29"/>
        <v>54.372500008872031</v>
      </c>
      <c r="N55" s="9" t="s">
        <v>103</v>
      </c>
    </row>
    <row r="56" spans="1:16" s="17" customFormat="1" ht="114.75" x14ac:dyDescent="0.25">
      <c r="A56" s="33">
        <v>34</v>
      </c>
      <c r="B56" s="22" t="s">
        <v>106</v>
      </c>
      <c r="C56" s="2">
        <f t="shared" si="27"/>
        <v>302116.14</v>
      </c>
      <c r="D56" s="2">
        <v>0</v>
      </c>
      <c r="E56" s="2">
        <v>0</v>
      </c>
      <c r="F56" s="2">
        <v>302116.14</v>
      </c>
      <c r="G56" s="18">
        <v>0</v>
      </c>
      <c r="H56" s="23">
        <f t="shared" si="28"/>
        <v>232156.74</v>
      </c>
      <c r="I56" s="18">
        <v>0</v>
      </c>
      <c r="J56" s="18">
        <v>0</v>
      </c>
      <c r="K56" s="23">
        <v>232156.74</v>
      </c>
      <c r="L56" s="2">
        <v>0</v>
      </c>
      <c r="M56" s="18">
        <f t="shared" si="29"/>
        <v>76.843541030280605</v>
      </c>
      <c r="N56" s="9" t="s">
        <v>103</v>
      </c>
    </row>
    <row r="57" spans="1:16" s="17" customFormat="1" ht="204" x14ac:dyDescent="0.25">
      <c r="A57" s="33">
        <v>35</v>
      </c>
      <c r="B57" s="22" t="s">
        <v>122</v>
      </c>
      <c r="C57" s="2">
        <f t="shared" ref="C57:C58" si="33">SUM(D57:F57)</f>
        <v>3137933.77</v>
      </c>
      <c r="D57" s="2">
        <v>0</v>
      </c>
      <c r="E57" s="2">
        <v>0</v>
      </c>
      <c r="F57" s="2">
        <v>3137933.77</v>
      </c>
      <c r="G57" s="18">
        <v>0</v>
      </c>
      <c r="H57" s="23">
        <f t="shared" ref="H57:H58" si="34">SUM(I57:L57)</f>
        <v>299630</v>
      </c>
      <c r="I57" s="18">
        <v>0</v>
      </c>
      <c r="J57" s="18">
        <v>0</v>
      </c>
      <c r="K57" s="23">
        <v>299630</v>
      </c>
      <c r="L57" s="2">
        <v>0</v>
      </c>
      <c r="M57" s="18">
        <f t="shared" ref="M57:M58" si="35">H57*100/C57</f>
        <v>9.5486400275427101</v>
      </c>
      <c r="N57" s="9" t="s">
        <v>14</v>
      </c>
    </row>
    <row r="58" spans="1:16" s="17" customFormat="1" ht="89.25" x14ac:dyDescent="0.25">
      <c r="A58" s="33">
        <v>36</v>
      </c>
      <c r="B58" s="22" t="s">
        <v>107</v>
      </c>
      <c r="C58" s="2">
        <f t="shared" si="33"/>
        <v>104104.57</v>
      </c>
      <c r="D58" s="2">
        <v>0</v>
      </c>
      <c r="E58" s="2">
        <v>0</v>
      </c>
      <c r="F58" s="2">
        <v>104104.57</v>
      </c>
      <c r="G58" s="18">
        <v>0</v>
      </c>
      <c r="H58" s="23">
        <f t="shared" si="34"/>
        <v>103811</v>
      </c>
      <c r="I58" s="18">
        <v>0</v>
      </c>
      <c r="J58" s="18">
        <v>0</v>
      </c>
      <c r="K58" s="23">
        <v>103811</v>
      </c>
      <c r="L58" s="2">
        <v>0</v>
      </c>
      <c r="M58" s="18">
        <f t="shared" si="35"/>
        <v>99.718004694702643</v>
      </c>
      <c r="N58" s="9" t="s">
        <v>97</v>
      </c>
    </row>
    <row r="59" spans="1:16" s="17" customFormat="1" ht="204" x14ac:dyDescent="0.25">
      <c r="A59" s="33">
        <v>37</v>
      </c>
      <c r="B59" s="9" t="s">
        <v>92</v>
      </c>
      <c r="C59" s="2">
        <f t="shared" si="21"/>
        <v>3278891.26</v>
      </c>
      <c r="D59" s="2">
        <v>0</v>
      </c>
      <c r="E59" s="2">
        <v>3094617.57</v>
      </c>
      <c r="F59" s="2">
        <v>184273.69</v>
      </c>
      <c r="G59" s="18">
        <v>0</v>
      </c>
      <c r="H59" s="34">
        <f t="shared" si="22"/>
        <v>80762.459999999992</v>
      </c>
      <c r="I59" s="18">
        <v>0</v>
      </c>
      <c r="J59" s="23">
        <v>76223.62</v>
      </c>
      <c r="K59" s="23">
        <v>4538.84</v>
      </c>
      <c r="L59" s="2">
        <v>0</v>
      </c>
      <c r="M59" s="18">
        <f t="shared" si="23"/>
        <v>2.4631027257671239</v>
      </c>
      <c r="N59" s="9" t="s">
        <v>14</v>
      </c>
    </row>
    <row r="60" spans="1:16" s="17" customFormat="1" ht="204" x14ac:dyDescent="0.25">
      <c r="A60" s="33">
        <v>38</v>
      </c>
      <c r="B60" s="9" t="s">
        <v>93</v>
      </c>
      <c r="C60" s="2">
        <f t="shared" si="21"/>
        <v>3800431.2699999996</v>
      </c>
      <c r="D60" s="2">
        <v>0</v>
      </c>
      <c r="E60" s="2">
        <v>3586847.03</v>
      </c>
      <c r="F60" s="2">
        <v>213584.24</v>
      </c>
      <c r="G60" s="18">
        <v>0</v>
      </c>
      <c r="H60" s="34">
        <f t="shared" si="22"/>
        <v>3600148.19</v>
      </c>
      <c r="I60" s="18">
        <v>0</v>
      </c>
      <c r="J60" s="18">
        <v>3397819.86</v>
      </c>
      <c r="K60" s="23">
        <v>202328.33</v>
      </c>
      <c r="L60" s="2">
        <v>0</v>
      </c>
      <c r="M60" s="18">
        <f t="shared" si="23"/>
        <v>94.729990736025087</v>
      </c>
      <c r="N60" s="9" t="s">
        <v>14</v>
      </c>
    </row>
    <row r="61" spans="1:16" s="17" customFormat="1" ht="76.5" x14ac:dyDescent="0.25">
      <c r="A61" s="33">
        <v>39</v>
      </c>
      <c r="B61" s="9" t="s">
        <v>20</v>
      </c>
      <c r="C61" s="2">
        <f t="shared" si="21"/>
        <v>947238.92</v>
      </c>
      <c r="D61" s="2">
        <v>0</v>
      </c>
      <c r="E61" s="2">
        <v>0</v>
      </c>
      <c r="F61" s="2">
        <v>947238.92</v>
      </c>
      <c r="G61" s="18">
        <v>0</v>
      </c>
      <c r="H61" s="34">
        <f t="shared" si="22"/>
        <v>515635.43</v>
      </c>
      <c r="I61" s="18">
        <v>0</v>
      </c>
      <c r="J61" s="18">
        <v>0</v>
      </c>
      <c r="K61" s="23">
        <v>515635.43</v>
      </c>
      <c r="L61" s="2">
        <v>0</v>
      </c>
      <c r="M61" s="18">
        <f t="shared" si="23"/>
        <v>54.435625385831905</v>
      </c>
      <c r="N61" s="9" t="s">
        <v>46</v>
      </c>
    </row>
    <row r="62" spans="1:16" s="17" customFormat="1" ht="131.25" customHeight="1" x14ac:dyDescent="0.25">
      <c r="A62" s="33">
        <v>40</v>
      </c>
      <c r="B62" s="9" t="s">
        <v>94</v>
      </c>
      <c r="C62" s="2">
        <f t="shared" si="21"/>
        <v>504181.15</v>
      </c>
      <c r="D62" s="2">
        <v>0</v>
      </c>
      <c r="E62" s="2">
        <v>0</v>
      </c>
      <c r="F62" s="2">
        <v>504181.15</v>
      </c>
      <c r="G62" s="18">
        <v>0</v>
      </c>
      <c r="H62" s="34">
        <f t="shared" si="22"/>
        <v>132697.10999999999</v>
      </c>
      <c r="I62" s="18">
        <v>0</v>
      </c>
      <c r="J62" s="18">
        <v>0</v>
      </c>
      <c r="K62" s="23">
        <v>132697.10999999999</v>
      </c>
      <c r="L62" s="2">
        <v>0</v>
      </c>
      <c r="M62" s="18">
        <f t="shared" si="23"/>
        <v>26.319331851260202</v>
      </c>
      <c r="N62" s="9" t="s">
        <v>95</v>
      </c>
    </row>
    <row r="63" spans="1:16" s="17" customFormat="1" ht="153" x14ac:dyDescent="0.25">
      <c r="A63" s="33">
        <v>41</v>
      </c>
      <c r="B63" s="9" t="s">
        <v>21</v>
      </c>
      <c r="C63" s="2">
        <v>21965500</v>
      </c>
      <c r="D63" s="2">
        <v>21965500</v>
      </c>
      <c r="E63" s="2">
        <v>0</v>
      </c>
      <c r="F63" s="2">
        <v>0</v>
      </c>
      <c r="G63" s="18">
        <v>0</v>
      </c>
      <c r="H63" s="34">
        <f t="shared" si="22"/>
        <v>16867368.210000001</v>
      </c>
      <c r="I63" s="18">
        <v>16867368.210000001</v>
      </c>
      <c r="J63" s="18">
        <v>0</v>
      </c>
      <c r="K63" s="23">
        <v>0</v>
      </c>
      <c r="L63" s="2">
        <v>0</v>
      </c>
      <c r="M63" s="18">
        <f t="shared" si="23"/>
        <v>76.790276615601741</v>
      </c>
      <c r="N63" s="9" t="s">
        <v>47</v>
      </c>
    </row>
    <row r="64" spans="1:16" s="17" customFormat="1" ht="89.25" x14ac:dyDescent="0.25">
      <c r="A64" s="33">
        <v>42</v>
      </c>
      <c r="B64" s="9" t="s">
        <v>15</v>
      </c>
      <c r="C64" s="2">
        <f t="shared" ref="C64:C69" si="36">SUM(D64:F64)</f>
        <v>496100</v>
      </c>
      <c r="D64" s="2">
        <v>0</v>
      </c>
      <c r="E64" s="2">
        <v>0</v>
      </c>
      <c r="F64" s="2">
        <v>496100</v>
      </c>
      <c r="G64" s="18">
        <v>0</v>
      </c>
      <c r="H64" s="34">
        <f t="shared" si="22"/>
        <v>249802</v>
      </c>
      <c r="I64" s="18">
        <v>0</v>
      </c>
      <c r="J64" s="18">
        <v>0</v>
      </c>
      <c r="K64" s="23">
        <v>249802</v>
      </c>
      <c r="L64" s="2">
        <v>0</v>
      </c>
      <c r="M64" s="18">
        <f t="shared" si="23"/>
        <v>50.353154605926221</v>
      </c>
      <c r="N64" s="9" t="s">
        <v>16</v>
      </c>
    </row>
    <row r="65" spans="1:18" s="17" customFormat="1" ht="76.5" x14ac:dyDescent="0.25">
      <c r="A65" s="33">
        <v>43</v>
      </c>
      <c r="B65" s="9" t="s">
        <v>22</v>
      </c>
      <c r="C65" s="2">
        <f t="shared" si="36"/>
        <v>121300.88</v>
      </c>
      <c r="D65" s="2">
        <v>0</v>
      </c>
      <c r="E65" s="2">
        <v>121300.88</v>
      </c>
      <c r="F65" s="2">
        <v>0</v>
      </c>
      <c r="G65" s="18">
        <v>0</v>
      </c>
      <c r="H65" s="34">
        <f t="shared" si="22"/>
        <v>120865.48</v>
      </c>
      <c r="I65" s="18">
        <v>0</v>
      </c>
      <c r="J65" s="18">
        <v>120865.48</v>
      </c>
      <c r="K65" s="23">
        <v>0</v>
      </c>
      <c r="L65" s="2">
        <v>0</v>
      </c>
      <c r="M65" s="18">
        <f t="shared" si="23"/>
        <v>99.641057838986825</v>
      </c>
      <c r="N65" s="9" t="s">
        <v>48</v>
      </c>
    </row>
    <row r="66" spans="1:18" s="17" customFormat="1" ht="146.25" customHeight="1" x14ac:dyDescent="0.25">
      <c r="A66" s="33">
        <v>44</v>
      </c>
      <c r="B66" s="9" t="s">
        <v>52</v>
      </c>
      <c r="C66" s="2">
        <f t="shared" si="36"/>
        <v>5123611.92</v>
      </c>
      <c r="D66" s="2">
        <v>0</v>
      </c>
      <c r="E66" s="2">
        <v>5123611.92</v>
      </c>
      <c r="F66" s="2">
        <v>0</v>
      </c>
      <c r="G66" s="18">
        <v>0</v>
      </c>
      <c r="H66" s="34">
        <f t="shared" si="22"/>
        <v>2379702.65</v>
      </c>
      <c r="I66" s="18">
        <v>0</v>
      </c>
      <c r="J66" s="18">
        <v>2379702.65</v>
      </c>
      <c r="K66" s="23">
        <v>0</v>
      </c>
      <c r="L66" s="2">
        <v>0</v>
      </c>
      <c r="M66" s="18">
        <f t="shared" si="23"/>
        <v>46.445802046615583</v>
      </c>
      <c r="N66" s="9" t="s">
        <v>49</v>
      </c>
    </row>
    <row r="67" spans="1:18" s="17" customFormat="1" ht="76.5" x14ac:dyDescent="0.25">
      <c r="A67" s="33">
        <v>45</v>
      </c>
      <c r="B67" s="9" t="s">
        <v>23</v>
      </c>
      <c r="C67" s="2">
        <f t="shared" si="36"/>
        <v>349811.25</v>
      </c>
      <c r="D67" s="2">
        <v>0</v>
      </c>
      <c r="E67" s="2">
        <v>349811.25</v>
      </c>
      <c r="F67" s="2">
        <v>0</v>
      </c>
      <c r="G67" s="18">
        <v>0</v>
      </c>
      <c r="H67" s="34">
        <f t="shared" si="22"/>
        <v>191754.34</v>
      </c>
      <c r="I67" s="18">
        <v>0</v>
      </c>
      <c r="J67" s="18">
        <v>191754.34</v>
      </c>
      <c r="K67" s="23">
        <v>0</v>
      </c>
      <c r="L67" s="2">
        <v>0</v>
      </c>
      <c r="M67" s="18">
        <f t="shared" si="23"/>
        <v>54.816516049726815</v>
      </c>
      <c r="N67" s="9" t="s">
        <v>50</v>
      </c>
    </row>
    <row r="68" spans="1:18" s="17" customFormat="1" ht="38.25" x14ac:dyDescent="0.25">
      <c r="A68" s="33">
        <v>46</v>
      </c>
      <c r="B68" s="9" t="s">
        <v>17</v>
      </c>
      <c r="C68" s="2">
        <f t="shared" si="36"/>
        <v>14196048.9</v>
      </c>
      <c r="D68" s="2">
        <v>0</v>
      </c>
      <c r="E68" s="2">
        <v>14196048.9</v>
      </c>
      <c r="F68" s="2">
        <v>0</v>
      </c>
      <c r="G68" s="18">
        <v>0</v>
      </c>
      <c r="H68" s="34">
        <f t="shared" si="22"/>
        <v>9920262.75</v>
      </c>
      <c r="I68" s="18">
        <v>0</v>
      </c>
      <c r="J68" s="18">
        <v>9920262.75</v>
      </c>
      <c r="K68" s="23">
        <v>0</v>
      </c>
      <c r="L68" s="2">
        <v>0</v>
      </c>
      <c r="M68" s="18">
        <f t="shared" si="23"/>
        <v>69.880449270641776</v>
      </c>
      <c r="N68" s="9" t="s">
        <v>43</v>
      </c>
    </row>
    <row r="69" spans="1:18" s="17" customFormat="1" ht="143.25" customHeight="1" x14ac:dyDescent="0.25">
      <c r="A69" s="33">
        <v>47</v>
      </c>
      <c r="B69" s="9" t="s">
        <v>1</v>
      </c>
      <c r="C69" s="2">
        <f t="shared" si="36"/>
        <v>29372765</v>
      </c>
      <c r="D69" s="2">
        <v>21441079.93</v>
      </c>
      <c r="E69" s="2">
        <v>7343191.25</v>
      </c>
      <c r="F69" s="2">
        <v>588493.81999999995</v>
      </c>
      <c r="G69" s="18">
        <v>0</v>
      </c>
      <c r="H69" s="34">
        <f t="shared" si="22"/>
        <v>14414857.24</v>
      </c>
      <c r="I69" s="18">
        <v>10522080.789999999</v>
      </c>
      <c r="J69" s="18">
        <v>3603969.65</v>
      </c>
      <c r="K69" s="23">
        <v>288806.8</v>
      </c>
      <c r="L69" s="2">
        <v>0</v>
      </c>
      <c r="M69" s="18">
        <f t="shared" si="23"/>
        <v>49.075588355403383</v>
      </c>
      <c r="N69" s="9" t="s">
        <v>49</v>
      </c>
      <c r="P69" s="32"/>
      <c r="Q69" s="32"/>
      <c r="R69" s="32"/>
    </row>
    <row r="70" spans="1:18" s="17" customFormat="1" x14ac:dyDescent="0.25">
      <c r="A70" s="50" t="s">
        <v>24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2"/>
      <c r="P70" s="55"/>
      <c r="R70" s="55"/>
    </row>
    <row r="71" spans="1:18" s="17" customFormat="1" ht="38.25" customHeight="1" x14ac:dyDescent="0.25">
      <c r="A71" s="9">
        <v>48</v>
      </c>
      <c r="B71" s="9" t="s">
        <v>10</v>
      </c>
      <c r="C71" s="2">
        <f>SUM(D71:F71)</f>
        <v>95212427.890000001</v>
      </c>
      <c r="D71" s="2">
        <v>0</v>
      </c>
      <c r="E71" s="2">
        <v>0</v>
      </c>
      <c r="F71" s="2">
        <v>95212427.890000001</v>
      </c>
      <c r="G71" s="18">
        <v>0</v>
      </c>
      <c r="H71" s="18">
        <f t="shared" ref="H71:H76" si="37">SUM(I71:L71)</f>
        <v>63098491.170000002</v>
      </c>
      <c r="I71" s="18">
        <v>0</v>
      </c>
      <c r="J71" s="18">
        <v>0</v>
      </c>
      <c r="K71" s="23">
        <v>63098491.170000002</v>
      </c>
      <c r="L71" s="2">
        <v>0</v>
      </c>
      <c r="M71" s="18">
        <f t="shared" ref="M71:M76" si="38">H71*100/C71</f>
        <v>66.271276311636967</v>
      </c>
      <c r="N71" s="9" t="s">
        <v>11</v>
      </c>
      <c r="P71" s="55"/>
      <c r="R71" s="55"/>
    </row>
    <row r="72" spans="1:18" s="17" customFormat="1" ht="105.75" customHeight="1" x14ac:dyDescent="0.25">
      <c r="A72" s="31">
        <v>49</v>
      </c>
      <c r="B72" s="31" t="s">
        <v>108</v>
      </c>
      <c r="C72" s="2">
        <f t="shared" ref="C72:C74" si="39">SUM(D72:F72)</f>
        <v>100809.06</v>
      </c>
      <c r="D72" s="2">
        <v>0</v>
      </c>
      <c r="E72" s="2">
        <v>0</v>
      </c>
      <c r="F72" s="2">
        <v>100809.06</v>
      </c>
      <c r="G72" s="18">
        <v>0</v>
      </c>
      <c r="H72" s="18">
        <f t="shared" ref="H72:H74" si="40">SUM(I72:L72)</f>
        <v>88888.9</v>
      </c>
      <c r="I72" s="18">
        <v>0</v>
      </c>
      <c r="J72" s="18">
        <v>0</v>
      </c>
      <c r="K72" s="23">
        <v>88888.9</v>
      </c>
      <c r="L72" s="2">
        <v>0</v>
      </c>
      <c r="M72" s="18">
        <f t="shared" ref="M72:M74" si="41">H72*100/C72</f>
        <v>88.175507241115042</v>
      </c>
      <c r="N72" s="31" t="s">
        <v>97</v>
      </c>
    </row>
    <row r="73" spans="1:18" s="17" customFormat="1" ht="105.75" customHeight="1" x14ac:dyDescent="0.25">
      <c r="A73" s="33">
        <v>50</v>
      </c>
      <c r="B73" s="33" t="s">
        <v>123</v>
      </c>
      <c r="C73" s="2">
        <f t="shared" ref="C73" si="42">SUM(D73:F73)</f>
        <v>451095.59</v>
      </c>
      <c r="D73" s="2">
        <v>0</v>
      </c>
      <c r="E73" s="2">
        <v>0</v>
      </c>
      <c r="F73" s="2">
        <v>451095.59</v>
      </c>
      <c r="G73" s="18">
        <v>0</v>
      </c>
      <c r="H73" s="18">
        <f t="shared" ref="H73" si="43">SUM(I73:L73)</f>
        <v>0</v>
      </c>
      <c r="I73" s="18">
        <v>0</v>
      </c>
      <c r="J73" s="18">
        <v>0</v>
      </c>
      <c r="K73" s="23">
        <v>0</v>
      </c>
      <c r="L73" s="2">
        <v>0</v>
      </c>
      <c r="M73" s="18">
        <f t="shared" ref="M73" si="44">H73*100/C73</f>
        <v>0</v>
      </c>
      <c r="N73" s="33" t="s">
        <v>97</v>
      </c>
    </row>
    <row r="74" spans="1:18" s="17" customFormat="1" ht="111.75" customHeight="1" x14ac:dyDescent="0.25">
      <c r="A74" s="33">
        <v>51</v>
      </c>
      <c r="B74" s="31" t="s">
        <v>109</v>
      </c>
      <c r="C74" s="2">
        <f t="shared" si="39"/>
        <v>200000</v>
      </c>
      <c r="D74" s="2">
        <v>0</v>
      </c>
      <c r="E74" s="2">
        <v>0</v>
      </c>
      <c r="F74" s="2">
        <v>200000</v>
      </c>
      <c r="G74" s="18">
        <v>0</v>
      </c>
      <c r="H74" s="18">
        <f t="shared" si="40"/>
        <v>200000</v>
      </c>
      <c r="I74" s="18">
        <v>0</v>
      </c>
      <c r="J74" s="18">
        <v>0</v>
      </c>
      <c r="K74" s="23">
        <v>200000</v>
      </c>
      <c r="L74" s="2">
        <v>0</v>
      </c>
      <c r="M74" s="18">
        <f t="shared" si="41"/>
        <v>100</v>
      </c>
      <c r="N74" s="31" t="s">
        <v>97</v>
      </c>
    </row>
    <row r="75" spans="1:18" s="17" customFormat="1" ht="89.25" x14ac:dyDescent="0.25">
      <c r="A75" s="33">
        <v>52</v>
      </c>
      <c r="B75" s="9" t="s">
        <v>15</v>
      </c>
      <c r="C75" s="2">
        <f>SUM(D75:F75)</f>
        <v>64500</v>
      </c>
      <c r="D75" s="2">
        <v>0</v>
      </c>
      <c r="E75" s="2">
        <v>0</v>
      </c>
      <c r="F75" s="2">
        <v>64500</v>
      </c>
      <c r="G75" s="18">
        <v>0</v>
      </c>
      <c r="H75" s="18">
        <f t="shared" si="37"/>
        <v>29295</v>
      </c>
      <c r="I75" s="18">
        <v>0</v>
      </c>
      <c r="J75" s="18">
        <v>0</v>
      </c>
      <c r="K75" s="23">
        <v>29295</v>
      </c>
      <c r="L75" s="2">
        <v>0</v>
      </c>
      <c r="M75" s="18">
        <f t="shared" si="38"/>
        <v>45.418604651162788</v>
      </c>
      <c r="N75" s="9" t="s">
        <v>16</v>
      </c>
    </row>
    <row r="76" spans="1:18" s="17" customFormat="1" ht="38.25" x14ac:dyDescent="0.25">
      <c r="A76" s="33">
        <v>53</v>
      </c>
      <c r="B76" s="9" t="s">
        <v>17</v>
      </c>
      <c r="C76" s="2">
        <f>SUM(D76:F76)</f>
        <v>2728817</v>
      </c>
      <c r="D76" s="2">
        <v>0</v>
      </c>
      <c r="E76" s="2">
        <v>2728817</v>
      </c>
      <c r="F76" s="2">
        <v>0</v>
      </c>
      <c r="G76" s="18">
        <v>0</v>
      </c>
      <c r="H76" s="18">
        <f t="shared" si="37"/>
        <v>1837086</v>
      </c>
      <c r="I76" s="18">
        <v>0</v>
      </c>
      <c r="J76" s="18">
        <v>1837086</v>
      </c>
      <c r="K76" s="23">
        <v>0</v>
      </c>
      <c r="L76" s="2">
        <v>0</v>
      </c>
      <c r="M76" s="18">
        <f t="shared" si="38"/>
        <v>67.321700209284828</v>
      </c>
      <c r="N76" s="9" t="s">
        <v>43</v>
      </c>
      <c r="P76" s="32"/>
    </row>
    <row r="77" spans="1:18" s="17" customFormat="1" ht="15" customHeight="1" x14ac:dyDescent="0.25">
      <c r="A77" s="47" t="s">
        <v>25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9"/>
    </row>
    <row r="78" spans="1:18" s="17" customFormat="1" ht="38.25" x14ac:dyDescent="0.25">
      <c r="A78" s="9">
        <v>54</v>
      </c>
      <c r="B78" s="9" t="s">
        <v>10</v>
      </c>
      <c r="C78" s="2">
        <f>SUM(D78:F78)</f>
        <v>36103601</v>
      </c>
      <c r="D78" s="2">
        <v>0</v>
      </c>
      <c r="E78" s="2">
        <v>0</v>
      </c>
      <c r="F78" s="2">
        <v>36103601</v>
      </c>
      <c r="G78" s="18">
        <v>0</v>
      </c>
      <c r="H78" s="18">
        <f>SUM(I78:L78)</f>
        <v>24686988.91</v>
      </c>
      <c r="I78" s="18">
        <v>0</v>
      </c>
      <c r="J78" s="18">
        <v>0</v>
      </c>
      <c r="K78" s="23">
        <v>24686988.91</v>
      </c>
      <c r="L78" s="2">
        <v>0</v>
      </c>
      <c r="M78" s="18">
        <f>H78*100/C78</f>
        <v>68.37819005921321</v>
      </c>
      <c r="N78" s="9" t="s">
        <v>26</v>
      </c>
    </row>
    <row r="79" spans="1:18" s="17" customFormat="1" ht="15" customHeight="1" x14ac:dyDescent="0.25">
      <c r="A79" s="47" t="s">
        <v>27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9"/>
    </row>
    <row r="80" spans="1:18" s="17" customFormat="1" ht="63.75" x14ac:dyDescent="0.25">
      <c r="A80" s="9">
        <v>55</v>
      </c>
      <c r="B80" s="9" t="s">
        <v>28</v>
      </c>
      <c r="C80" s="2">
        <f>SUM(D80:F80)</f>
        <v>50000</v>
      </c>
      <c r="D80" s="2">
        <v>0</v>
      </c>
      <c r="E80" s="2">
        <v>0</v>
      </c>
      <c r="F80" s="2">
        <v>50000</v>
      </c>
      <c r="G80" s="18">
        <v>0</v>
      </c>
      <c r="H80" s="18">
        <f t="shared" ref="H80:H81" si="45">SUM(I80:L80)</f>
        <v>0</v>
      </c>
      <c r="I80" s="18">
        <v>0</v>
      </c>
      <c r="J80" s="18">
        <v>0</v>
      </c>
      <c r="K80" s="23">
        <v>0</v>
      </c>
      <c r="L80" s="2">
        <v>0</v>
      </c>
      <c r="M80" s="18">
        <f t="shared" ref="M80:M81" si="46">H80*100/C80</f>
        <v>0</v>
      </c>
      <c r="N80" s="9" t="s">
        <v>29</v>
      </c>
    </row>
    <row r="81" spans="1:14" s="17" customFormat="1" ht="51" x14ac:dyDescent="0.25">
      <c r="A81" s="9">
        <v>56</v>
      </c>
      <c r="B81" s="9" t="s">
        <v>30</v>
      </c>
      <c r="C81" s="2">
        <f>SUM(D81:F81)</f>
        <v>60000</v>
      </c>
      <c r="D81" s="2">
        <v>0</v>
      </c>
      <c r="E81" s="2">
        <v>0</v>
      </c>
      <c r="F81" s="2">
        <v>60000</v>
      </c>
      <c r="G81" s="18">
        <v>0</v>
      </c>
      <c r="H81" s="18">
        <f t="shared" si="45"/>
        <v>34534.5</v>
      </c>
      <c r="I81" s="18">
        <v>0</v>
      </c>
      <c r="J81" s="18">
        <v>0</v>
      </c>
      <c r="K81" s="23">
        <v>34534.5</v>
      </c>
      <c r="L81" s="2">
        <v>0</v>
      </c>
      <c r="M81" s="18">
        <f t="shared" si="46"/>
        <v>57.557499999999997</v>
      </c>
      <c r="N81" s="9" t="s">
        <v>34</v>
      </c>
    </row>
    <row r="82" spans="1:14" s="17" customFormat="1" ht="15" customHeight="1" x14ac:dyDescent="0.25">
      <c r="A82" s="47" t="s">
        <v>31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9"/>
    </row>
    <row r="83" spans="1:14" s="17" customFormat="1" ht="51" x14ac:dyDescent="0.25">
      <c r="A83" s="9">
        <v>57</v>
      </c>
      <c r="B83" s="9" t="s">
        <v>32</v>
      </c>
      <c r="C83" s="2">
        <f>SUM(D83:F83)</f>
        <v>500000</v>
      </c>
      <c r="D83" s="2">
        <v>0</v>
      </c>
      <c r="E83" s="2">
        <v>0</v>
      </c>
      <c r="F83" s="2">
        <v>500000</v>
      </c>
      <c r="G83" s="18">
        <v>0</v>
      </c>
      <c r="H83" s="18">
        <f>SUM(I83:L83)</f>
        <v>307835.37</v>
      </c>
      <c r="I83" s="18">
        <v>0</v>
      </c>
      <c r="J83" s="18">
        <v>0</v>
      </c>
      <c r="K83" s="23">
        <f>299418.55+8416.82</f>
        <v>307835.37</v>
      </c>
      <c r="L83" s="2">
        <v>0</v>
      </c>
      <c r="M83" s="18">
        <f>H83*100/C83</f>
        <v>61.567073999999998</v>
      </c>
      <c r="N83" s="9" t="s">
        <v>33</v>
      </c>
    </row>
    <row r="84" spans="1:14" s="17" customFormat="1" ht="15" customHeight="1" x14ac:dyDescent="0.25">
      <c r="A84" s="47" t="s">
        <v>35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9"/>
    </row>
    <row r="85" spans="1:14" s="17" customFormat="1" ht="38.25" x14ac:dyDescent="0.25">
      <c r="A85" s="9">
        <v>58</v>
      </c>
      <c r="B85" s="9" t="s">
        <v>36</v>
      </c>
      <c r="C85" s="2">
        <f>SUM(D85:F85)</f>
        <v>80000</v>
      </c>
      <c r="D85" s="2">
        <v>0</v>
      </c>
      <c r="E85" s="2">
        <v>0</v>
      </c>
      <c r="F85" s="2">
        <v>80000</v>
      </c>
      <c r="G85" s="18">
        <v>0</v>
      </c>
      <c r="H85" s="18">
        <f t="shared" ref="H85:H87" si="47">SUM(I85:L85)</f>
        <v>47521</v>
      </c>
      <c r="I85" s="18">
        <v>0</v>
      </c>
      <c r="J85" s="18">
        <v>0</v>
      </c>
      <c r="K85" s="23">
        <v>47521</v>
      </c>
      <c r="L85" s="2">
        <v>0</v>
      </c>
      <c r="M85" s="18">
        <f t="shared" ref="M85:M88" si="48">H85*100/C85</f>
        <v>59.401249999999997</v>
      </c>
      <c r="N85" s="9" t="s">
        <v>37</v>
      </c>
    </row>
    <row r="86" spans="1:14" s="17" customFormat="1" ht="153" x14ac:dyDescent="0.25">
      <c r="A86" s="9">
        <v>59</v>
      </c>
      <c r="B86" s="9" t="s">
        <v>38</v>
      </c>
      <c r="C86" s="2">
        <f>SUM(D86:F86)</f>
        <v>50000</v>
      </c>
      <c r="D86" s="2">
        <v>0</v>
      </c>
      <c r="E86" s="2">
        <v>0</v>
      </c>
      <c r="F86" s="2">
        <v>50000</v>
      </c>
      <c r="G86" s="18">
        <v>0</v>
      </c>
      <c r="H86" s="18">
        <f t="shared" si="47"/>
        <v>20000</v>
      </c>
      <c r="I86" s="18">
        <v>0</v>
      </c>
      <c r="J86" s="18">
        <v>0</v>
      </c>
      <c r="K86" s="23">
        <v>20000</v>
      </c>
      <c r="L86" s="2">
        <v>0</v>
      </c>
      <c r="M86" s="18">
        <f t="shared" si="48"/>
        <v>40</v>
      </c>
      <c r="N86" s="9" t="s">
        <v>39</v>
      </c>
    </row>
    <row r="87" spans="1:14" s="17" customFormat="1" ht="89.25" x14ac:dyDescent="0.25">
      <c r="A87" s="9">
        <v>60</v>
      </c>
      <c r="B87" s="9" t="s">
        <v>40</v>
      </c>
      <c r="C87" s="2">
        <f>SUM(D87:F87)</f>
        <v>60000</v>
      </c>
      <c r="D87" s="2">
        <v>0</v>
      </c>
      <c r="E87" s="2">
        <v>0</v>
      </c>
      <c r="F87" s="2">
        <v>60000</v>
      </c>
      <c r="G87" s="18">
        <v>0</v>
      </c>
      <c r="H87" s="18">
        <f t="shared" si="47"/>
        <v>0</v>
      </c>
      <c r="I87" s="18">
        <v>0</v>
      </c>
      <c r="J87" s="18">
        <v>0</v>
      </c>
      <c r="K87" s="23">
        <v>0</v>
      </c>
      <c r="L87" s="2">
        <v>0</v>
      </c>
      <c r="M87" s="18">
        <f t="shared" si="48"/>
        <v>0</v>
      </c>
      <c r="N87" s="9" t="s">
        <v>41</v>
      </c>
    </row>
    <row r="88" spans="1:14" x14ac:dyDescent="0.25">
      <c r="A88" s="9"/>
      <c r="B88" s="27" t="s">
        <v>2</v>
      </c>
      <c r="C88" s="28">
        <f t="shared" ref="C88:L88" si="49">C19+C21+C23+SUM(C25:C43,C45:C69,C71:C76,C78,C80:C81)+C83+C85+C86+C87</f>
        <v>1278575388.0700004</v>
      </c>
      <c r="D88" s="28">
        <f t="shared" si="49"/>
        <v>52235595.519999996</v>
      </c>
      <c r="E88" s="28">
        <f t="shared" si="49"/>
        <v>895240916.06999993</v>
      </c>
      <c r="F88" s="28">
        <f t="shared" si="49"/>
        <v>331098876.48000008</v>
      </c>
      <c r="G88" s="28">
        <f t="shared" si="49"/>
        <v>0</v>
      </c>
      <c r="H88" s="28">
        <f t="shared" si="49"/>
        <v>875263385.38999999</v>
      </c>
      <c r="I88" s="28">
        <f t="shared" si="49"/>
        <v>34747291.25</v>
      </c>
      <c r="J88" s="28">
        <f>J19+J21+J23+SUM(J25:J43,J45:J69,J71:J76,J78,J80:J81)+J83+J85+J86+J87</f>
        <v>625902834.74000001</v>
      </c>
      <c r="K88" s="29">
        <f t="shared" si="49"/>
        <v>214613259.39999998</v>
      </c>
      <c r="L88" s="28">
        <f t="shared" si="49"/>
        <v>0</v>
      </c>
      <c r="M88" s="30">
        <f t="shared" si="48"/>
        <v>68.456142168605581</v>
      </c>
      <c r="N88" s="8"/>
    </row>
    <row r="89" spans="1:14" s="1" customFormat="1" ht="30" customHeight="1" x14ac:dyDescent="0.25">
      <c r="A89" s="10"/>
      <c r="E89" s="38"/>
      <c r="J89" s="20"/>
      <c r="K89" s="24"/>
    </row>
    <row r="90" spans="1:14" s="11" customFormat="1" ht="14.25" customHeight="1" x14ac:dyDescent="0.25">
      <c r="A90" s="14" t="s">
        <v>53</v>
      </c>
      <c r="B90" s="14"/>
      <c r="C90" s="14"/>
      <c r="D90" s="14"/>
      <c r="E90" s="37"/>
      <c r="F90" s="37"/>
      <c r="G90" s="3"/>
      <c r="H90" s="3"/>
      <c r="I90" s="3"/>
      <c r="J90" s="36"/>
      <c r="K90" s="35"/>
    </row>
    <row r="91" spans="1:14" s="11" customFormat="1" ht="17.25" customHeight="1" x14ac:dyDescent="0.25">
      <c r="A91" s="14" t="s">
        <v>54</v>
      </c>
      <c r="B91" s="14"/>
      <c r="C91" s="14"/>
      <c r="D91" s="14"/>
      <c r="E91" s="14"/>
      <c r="F91" s="14"/>
      <c r="G91" s="3"/>
      <c r="H91" s="12"/>
      <c r="I91" s="12"/>
      <c r="J91" s="13"/>
      <c r="K91" s="25"/>
      <c r="N91" s="3" t="s">
        <v>55</v>
      </c>
    </row>
    <row r="92" spans="1:14" s="11" customFormat="1" ht="30" customHeight="1" x14ac:dyDescent="0.25">
      <c r="A92" s="16"/>
      <c r="K92" s="25"/>
    </row>
    <row r="93" spans="1:14" s="7" customFormat="1" ht="12.75" x14ac:dyDescent="0.2">
      <c r="A93" s="15" t="s">
        <v>73</v>
      </c>
      <c r="B93" s="15"/>
      <c r="J93" s="53"/>
      <c r="K93" s="54"/>
    </row>
    <row r="94" spans="1:14" s="7" customFormat="1" ht="12.75" x14ac:dyDescent="0.2">
      <c r="A94" s="15" t="s">
        <v>74</v>
      </c>
      <c r="B94" s="15"/>
      <c r="K94" s="26"/>
    </row>
  </sheetData>
  <mergeCells count="34">
    <mergeCell ref="A77:N77"/>
    <mergeCell ref="A79:N79"/>
    <mergeCell ref="A82:N82"/>
    <mergeCell ref="A84:N84"/>
    <mergeCell ref="A18:N18"/>
    <mergeCell ref="A20:N20"/>
    <mergeCell ref="A22:N22"/>
    <mergeCell ref="A24:N24"/>
    <mergeCell ref="A44:N44"/>
    <mergeCell ref="A70:N70"/>
    <mergeCell ref="A13:N13"/>
    <mergeCell ref="A2:N2"/>
    <mergeCell ref="A3:N3"/>
    <mergeCell ref="A5:N5"/>
    <mergeCell ref="A7:F7"/>
    <mergeCell ref="A8:F8"/>
    <mergeCell ref="A9:F9"/>
    <mergeCell ref="A10:F10"/>
    <mergeCell ref="A11:F11"/>
    <mergeCell ref="G7:N7"/>
    <mergeCell ref="G8:N8"/>
    <mergeCell ref="G9:N9"/>
    <mergeCell ref="G10:N10"/>
    <mergeCell ref="G11:N11"/>
    <mergeCell ref="A15:A17"/>
    <mergeCell ref="B15:B17"/>
    <mergeCell ref="C15:G15"/>
    <mergeCell ref="H15:N15"/>
    <mergeCell ref="C16:C17"/>
    <mergeCell ref="D16:G16"/>
    <mergeCell ref="H16:H17"/>
    <mergeCell ref="I16:L16"/>
    <mergeCell ref="M16:M17"/>
    <mergeCell ref="N16:N17"/>
  </mergeCells>
  <pageMargins left="0.23622047244094491" right="0.23622047244094491" top="0.74803149606299213" bottom="0.74803149606299213" header="0.31496062992125984" footer="0.31496062992125984"/>
  <pageSetup paperSize="9" scale="59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2023-10-13T13:57:46Z</dcterms:modified>
</cp:coreProperties>
</file>