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10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E123" i="1"/>
  <c r="F123" i="1"/>
  <c r="G123" i="1"/>
  <c r="I123" i="1"/>
  <c r="J123" i="1"/>
  <c r="K123" i="1"/>
  <c r="L123" i="1"/>
  <c r="H101" i="1"/>
  <c r="M101" i="1" s="1"/>
  <c r="C101" i="1"/>
  <c r="H91" i="1"/>
  <c r="M91" i="1" s="1"/>
  <c r="C91" i="1"/>
  <c r="H90" i="1"/>
  <c r="C90" i="1"/>
  <c r="H89" i="1"/>
  <c r="M89" i="1" s="1"/>
  <c r="C89" i="1"/>
  <c r="H88" i="1"/>
  <c r="C88" i="1"/>
  <c r="H87" i="1"/>
  <c r="C87" i="1"/>
  <c r="H86" i="1"/>
  <c r="C86" i="1"/>
  <c r="H85" i="1"/>
  <c r="C85" i="1"/>
  <c r="H84" i="1"/>
  <c r="C84" i="1"/>
  <c r="J83" i="1"/>
  <c r="K62" i="1"/>
  <c r="H46" i="1"/>
  <c r="C46" i="1"/>
  <c r="H45" i="1"/>
  <c r="C45" i="1"/>
  <c r="H43" i="1"/>
  <c r="C43" i="1"/>
  <c r="H32" i="1"/>
  <c r="C32" i="1"/>
  <c r="M90" i="1" l="1"/>
  <c r="M88" i="1"/>
  <c r="M86" i="1"/>
  <c r="M45" i="1"/>
  <c r="M87" i="1"/>
  <c r="M85" i="1"/>
  <c r="M84" i="1"/>
  <c r="M46" i="1"/>
  <c r="M32" i="1"/>
  <c r="M43" i="1"/>
  <c r="H109" i="1" l="1"/>
  <c r="C109" i="1"/>
  <c r="H83" i="1"/>
  <c r="C83" i="1"/>
  <c r="H82" i="1"/>
  <c r="C82" i="1"/>
  <c r="H81" i="1"/>
  <c r="C81" i="1"/>
  <c r="H68" i="1"/>
  <c r="C68" i="1"/>
  <c r="H78" i="1"/>
  <c r="C78" i="1"/>
  <c r="H71" i="1"/>
  <c r="C71" i="1"/>
  <c r="M109" i="1" l="1"/>
  <c r="M82" i="1"/>
  <c r="M83" i="1"/>
  <c r="M68" i="1"/>
  <c r="M78" i="1"/>
  <c r="M81" i="1"/>
  <c r="M71" i="1"/>
  <c r="H55" i="1"/>
  <c r="C55" i="1"/>
  <c r="H54" i="1"/>
  <c r="C54" i="1"/>
  <c r="H53" i="1"/>
  <c r="C53" i="1"/>
  <c r="H52" i="1"/>
  <c r="C52" i="1"/>
  <c r="H50" i="1"/>
  <c r="C50" i="1"/>
  <c r="H49" i="1"/>
  <c r="C49" i="1"/>
  <c r="H48" i="1"/>
  <c r="C48" i="1"/>
  <c r="H44" i="1"/>
  <c r="C44" i="1"/>
  <c r="H42" i="1"/>
  <c r="C42" i="1"/>
  <c r="H41" i="1"/>
  <c r="C41" i="1"/>
  <c r="H40" i="1"/>
  <c r="C40" i="1"/>
  <c r="H39" i="1"/>
  <c r="C39" i="1"/>
  <c r="H38" i="1"/>
  <c r="C38" i="1"/>
  <c r="H37" i="1"/>
  <c r="C37" i="1"/>
  <c r="H36" i="1"/>
  <c r="C36" i="1"/>
  <c r="H34" i="1"/>
  <c r="C34" i="1"/>
  <c r="H33" i="1"/>
  <c r="C33" i="1"/>
  <c r="M55" i="1" l="1"/>
  <c r="M54" i="1"/>
  <c r="M53" i="1"/>
  <c r="M52" i="1"/>
  <c r="M49" i="1"/>
  <c r="M50" i="1"/>
  <c r="M48" i="1"/>
  <c r="M40" i="1"/>
  <c r="M42" i="1"/>
  <c r="M38" i="1"/>
  <c r="M37" i="1"/>
  <c r="M39" i="1"/>
  <c r="M41" i="1"/>
  <c r="M44" i="1"/>
  <c r="M36" i="1"/>
  <c r="M33" i="1"/>
  <c r="M34" i="1"/>
  <c r="H108" i="1"/>
  <c r="C108" i="1"/>
  <c r="H107" i="1"/>
  <c r="C107" i="1"/>
  <c r="H106" i="1"/>
  <c r="C106" i="1"/>
  <c r="H105" i="1"/>
  <c r="C105" i="1"/>
  <c r="C60" i="1"/>
  <c r="C61" i="1"/>
  <c r="C62" i="1"/>
  <c r="C63" i="1"/>
  <c r="C64" i="1"/>
  <c r="C65" i="1"/>
  <c r="C66" i="1"/>
  <c r="C67" i="1"/>
  <c r="C69" i="1"/>
  <c r="C70" i="1"/>
  <c r="C72" i="1"/>
  <c r="C73" i="1"/>
  <c r="C74" i="1"/>
  <c r="C75" i="1"/>
  <c r="C76" i="1"/>
  <c r="C77" i="1"/>
  <c r="C79" i="1"/>
  <c r="C80" i="1"/>
  <c r="C92" i="1"/>
  <c r="C93" i="1"/>
  <c r="C94" i="1"/>
  <c r="C95" i="1"/>
  <c r="C96" i="1"/>
  <c r="C97" i="1"/>
  <c r="C98" i="1"/>
  <c r="C99" i="1"/>
  <c r="C100" i="1"/>
  <c r="C102" i="1"/>
  <c r="C123" i="1" s="1"/>
  <c r="C59" i="1"/>
  <c r="H102" i="1"/>
  <c r="H80" i="1"/>
  <c r="H79" i="1"/>
  <c r="H65" i="1"/>
  <c r="H66" i="1"/>
  <c r="H67" i="1"/>
  <c r="H69" i="1"/>
  <c r="H70" i="1"/>
  <c r="H72" i="1"/>
  <c r="H73" i="1"/>
  <c r="H74" i="1"/>
  <c r="H75" i="1"/>
  <c r="H76" i="1"/>
  <c r="H77" i="1"/>
  <c r="H64" i="1"/>
  <c r="C24" i="1"/>
  <c r="H24" i="1"/>
  <c r="C26" i="1"/>
  <c r="H26" i="1"/>
  <c r="H20" i="1"/>
  <c r="H19" i="1"/>
  <c r="C20" i="1"/>
  <c r="C19" i="1"/>
  <c r="M105" i="1" l="1"/>
  <c r="M106" i="1"/>
  <c r="M107" i="1"/>
  <c r="M108" i="1"/>
  <c r="M102" i="1"/>
  <c r="M79" i="1"/>
  <c r="M80" i="1"/>
  <c r="M69" i="1"/>
  <c r="M77" i="1"/>
  <c r="M76" i="1"/>
  <c r="M75" i="1"/>
  <c r="M74" i="1"/>
  <c r="M73" i="1"/>
  <c r="M72" i="1"/>
  <c r="M70" i="1"/>
  <c r="M66" i="1"/>
  <c r="M65" i="1"/>
  <c r="M67" i="1"/>
  <c r="M24" i="1"/>
  <c r="M64" i="1"/>
  <c r="M26" i="1"/>
  <c r="M20" i="1" l="1"/>
  <c r="M19" i="1" l="1"/>
  <c r="H122" i="1"/>
  <c r="H121" i="1"/>
  <c r="H120" i="1"/>
  <c r="H118" i="1"/>
  <c r="H116" i="1"/>
  <c r="H115" i="1"/>
  <c r="H113" i="1"/>
  <c r="H111" i="1"/>
  <c r="H110" i="1"/>
  <c r="H104" i="1"/>
  <c r="H100" i="1"/>
  <c r="H99" i="1"/>
  <c r="H98" i="1"/>
  <c r="H97" i="1"/>
  <c r="H96" i="1"/>
  <c r="H123" i="1" s="1"/>
  <c r="M123" i="1" s="1"/>
  <c r="H95" i="1"/>
  <c r="H94" i="1"/>
  <c r="M94" i="1" s="1"/>
  <c r="H93" i="1"/>
  <c r="H92" i="1"/>
  <c r="H63" i="1"/>
  <c r="H62" i="1"/>
  <c r="H61" i="1"/>
  <c r="H60" i="1"/>
  <c r="H59" i="1"/>
  <c r="H57" i="1"/>
  <c r="H56" i="1"/>
  <c r="H51" i="1"/>
  <c r="H47" i="1"/>
  <c r="H35" i="1"/>
  <c r="H31" i="1"/>
  <c r="H30" i="1"/>
  <c r="H29" i="1"/>
  <c r="H28" i="1"/>
  <c r="H22" i="1"/>
  <c r="C122" i="1"/>
  <c r="C121" i="1"/>
  <c r="C120" i="1"/>
  <c r="C118" i="1"/>
  <c r="C116" i="1"/>
  <c r="C115" i="1"/>
  <c r="C113" i="1"/>
  <c r="C111" i="1"/>
  <c r="C110" i="1"/>
  <c r="C104" i="1"/>
  <c r="C57" i="1"/>
  <c r="C56" i="1"/>
  <c r="C51" i="1"/>
  <c r="C47" i="1"/>
  <c r="C35" i="1"/>
  <c r="C31" i="1"/>
  <c r="C30" i="1"/>
  <c r="C29" i="1"/>
  <c r="C28" i="1"/>
  <c r="C22" i="1"/>
  <c r="G9" i="1" l="1"/>
  <c r="M59" i="1"/>
  <c r="M62" i="1"/>
  <c r="M93" i="1"/>
  <c r="M22" i="1"/>
  <c r="M29" i="1"/>
  <c r="M47" i="1"/>
  <c r="M51" i="1"/>
  <c r="M57" i="1"/>
  <c r="M35" i="1"/>
  <c r="M28" i="1"/>
  <c r="M97" i="1"/>
  <c r="M104" i="1"/>
  <c r="M115" i="1"/>
  <c r="M121" i="1"/>
  <c r="M98" i="1"/>
  <c r="M110" i="1"/>
  <c r="M116" i="1"/>
  <c r="M122" i="1"/>
  <c r="M31" i="1"/>
  <c r="M60" i="1"/>
  <c r="M63" i="1"/>
  <c r="M61" i="1"/>
  <c r="M95" i="1"/>
  <c r="M99" i="1"/>
  <c r="M111" i="1"/>
  <c r="M118" i="1"/>
  <c r="M30" i="1"/>
  <c r="M56" i="1"/>
  <c r="M92" i="1"/>
  <c r="M96" i="1"/>
  <c r="M100" i="1"/>
  <c r="M113" i="1"/>
  <c r="M120" i="1"/>
  <c r="G10" i="1" l="1"/>
</calcChain>
</file>

<file path=xl/sharedStrings.xml><?xml version="1.0" encoding="utf-8"?>
<sst xmlns="http://schemas.openxmlformats.org/spreadsheetml/2006/main" count="235" uniqueCount="171">
  <si>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</si>
  <si>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</si>
  <si>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</t>
  </si>
  <si>
    <t>Федеральный бюджет</t>
  </si>
  <si>
    <t>Местный бюджет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</si>
  <si>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</si>
  <si>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</si>
  <si>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</si>
  <si>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</si>
  <si>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</si>
  <si>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</si>
  <si>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</si>
  <si>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</si>
  <si>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</si>
  <si>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</si>
  <si>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</si>
  <si>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</si>
  <si>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Произведены ремонтные работы, в том числе в целях устранения предписаний контролирующих органов</t>
  </si>
  <si>
    <t>Обеспечении бесплатным питанием отдельных категорий обучающихся общеобразовательных организаций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</si>
  <si>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</si>
  <si>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</si>
  <si>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</si>
  <si>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3. Комплекс процессных мероприятий  «Развитие дополнительного образования»</t>
  </si>
  <si>
    <t>4. Комплекс процессных мероприятий  «Обеспечение реализации муниципальной программы»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</si>
  <si>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</si>
  <si>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</si>
  <si>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</si>
  <si>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</si>
  <si>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</si>
  <si>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</si>
  <si>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</si>
  <si>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</si>
  <si>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</si>
  <si>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</si>
  <si>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</si>
  <si>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</si>
  <si>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</si>
  <si>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</si>
  <si>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</si>
  <si>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</si>
  <si>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</si>
  <si>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</si>
  <si>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</si>
  <si>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</si>
  <si>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</si>
  <si>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</si>
  <si>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</si>
  <si>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</si>
  <si>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</si>
  <si>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</si>
  <si>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 xml:space="preserve">Начальник Управления образования </t>
  </si>
  <si>
    <t>администрации муниципального образования город Алексин</t>
  </si>
  <si>
    <t>И.А. Шумицкая</t>
  </si>
  <si>
    <t xml:space="preserve">Мониторинг реализации муниципальной программы </t>
  </si>
  <si>
    <t>Нормативный правовой акт, утвердивший Программу</t>
  </si>
  <si>
    <t>Перечень нормативных правовых актов о внесении изменений в нормативный правовой акт, утвердивший Программу, принятых в отчетном квартале с краткой характеристикой вносимых изменений</t>
  </si>
  <si>
    <t>Плановый объем финансирования  Программы (подпрограммы),  рублей</t>
  </si>
  <si>
    <t xml:space="preserve">Фактический объемы финансирования Программы (подпрограммы), рублей </t>
  </si>
  <si>
    <t>Ответственный исполнитель Программы (подпрограммы)</t>
  </si>
  <si>
    <t>Финансирование мероприятий муниципальной Программы (подпрограммы)</t>
  </si>
  <si>
    <t>№ п/п</t>
  </si>
  <si>
    <t>Наименование направления, мероприятия</t>
  </si>
  <si>
    <t>Планируемое финансирование мероприятий (рублей)</t>
  </si>
  <si>
    <t>Фактическое финансирование мероприятий (рублей)</t>
  </si>
  <si>
    <t>в том числе по источникам финансирования</t>
  </si>
  <si>
    <t>Процент финансирования к годовому объему, %</t>
  </si>
  <si>
    <t>Результаты выполнения мероприятий</t>
  </si>
  <si>
    <t>Областной бюджет*</t>
  </si>
  <si>
    <t>Иные источники финансирования</t>
  </si>
  <si>
    <t>Федеральный бюджет*</t>
  </si>
  <si>
    <t>исп. Сухомлинова Е.Е.</t>
  </si>
  <si>
    <t>тел. +79605974087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</si>
  <si>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</si>
  <si>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</si>
  <si>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Образовательные организации обеспечены материально-технической базой для внедрения цифровой образовательной среды</t>
  </si>
  <si>
    <t>Региональный проект «Патриотическое воспитание граждан Российской Федерации»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</si>
  <si>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</si>
  <si>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</si>
  <si>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</si>
  <si>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Постановление администрации муниципального образования город Алексин от 28.12.2023 г. № 2860</t>
  </si>
  <si>
    <t>изменения не вносились</t>
  </si>
  <si>
    <t>Региональный проект «Народный бюджет»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</si>
  <si>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</si>
  <si>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</si>
  <si>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Произведены ремонтные работы, в том числе в целях нормального функционирования образовательного учреждения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</si>
  <si>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</si>
  <si>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</si>
  <si>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</si>
  <si>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</si>
  <si>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</si>
  <si>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</si>
  <si>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нормального функционирования образовательного учреждения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</si>
  <si>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</si>
  <si>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</si>
  <si>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Организация питания детей граждан,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</si>
  <si>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</si>
  <si>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</si>
  <si>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</si>
  <si>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Обеспечение функционирования модели персонифицированного финансирования дополнительного образования детей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</si>
  <si>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</si>
  <si>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</si>
  <si>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Произведены мероприятия по закупке, в том числе в целях нормального функционирования образовательного учреждения</t>
  </si>
  <si>
    <t>Произведены мероприятия в целях устранения предписаний контролирующих органов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</si>
  <si>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</si>
  <si>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</si>
  <si>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</si>
  <si>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</si>
  <si>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</si>
  <si>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</si>
  <si>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</si>
  <si>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</si>
  <si>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</si>
  <si>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</si>
  <si>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</si>
  <si>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</si>
  <si>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</si>
  <si>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</si>
  <si>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</si>
  <si>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</si>
  <si>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</si>
  <si>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</si>
  <si>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</si>
  <si>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Выполнены работы по развитию материально-технической базы в
рамках реализации проекта "Выбирай,
учись, играй!"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</si>
  <si>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</si>
  <si>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</si>
  <si>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 для муниципального бюджетного общеобразовательного учреждения "Средняя общеобразовательная школа № 2")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</si>
  <si>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</si>
  <si>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</si>
  <si>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</si>
  <si>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</si>
  <si>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</si>
  <si>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</si>
  <si>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</si>
  <si>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</si>
  <si>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</si>
  <si>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</si>
  <si>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</si>
  <si>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</si>
  <si>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</si>
  <si>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за 3 квартал 2024 года</t>
  </si>
  <si>
    <t>Укрепление материально-технической базы муниципальных учреждений (ремонт аварийных выходов;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</si>
  <si>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</si>
  <si>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</si>
  <si>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инженерных систем,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</si>
  <si>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кровли,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</si>
  <si>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ливневой канализации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</si>
  <si>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</si>
  <si>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мебели и мягкого инвентаря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</si>
  <si>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</si>
  <si>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</si>
  <si>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(ремонт санузлов, отопления, демонтаж спортивной площадки, устройство калитки ограждения,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</si>
  <si>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отопления,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</si>
  <si>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</si>
  <si>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</si>
  <si>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(ремонт внутренних помещений (санузлы),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</si>
  <si>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инжинерных систем для муниципального бюджетного общеобразовательного учреждения "Гимназия № 18")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</si>
  <si>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</si>
  <si>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(замена оконных и дверных блоков, котла отопления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</si>
  <si>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</si>
  <si>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</si>
  <si>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</si>
  <si>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</si>
  <si>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</si>
  <si>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</si>
  <si>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</si>
  <si>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</si>
  <si>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</si>
  <si>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</si>
  <si>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</si>
  <si>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Предоставлены меры социальной поддержки семьям, имеющим ребенка, зачисленного в первый класс в 2024-2025 учебном году</t>
  </si>
  <si>
    <t>Укрепление материально-технической базы муниципальных учреждений (устройство пандуса, ремонт внутренних помещений, приобретение медицинского холодильника;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</si>
</sst>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0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9"/>
  <sheetViews>
    <sheetView tabSelected="1" workbookViewId="0">
      <selection activeCell="A3" sqref="A3:N3"/>
    </sheetView>
  </sheetViews>
  <sheetFormatPr defaultRowHeight="15" x14ac:dyDescent="0.25"/>
  <cols>
    <col min="1" max="1" width="6.28515625" style="22" customWidth="1"/>
    <col min="2" max="2" width="32.28515625" style="6" customWidth="1"/>
    <col min="3" max="3" width="14.42578125" style="6" customWidth="1"/>
    <col min="4" max="4" width="13" style="6" customWidth="1"/>
    <col min="5" max="5" width="17.5703125" style="6" customWidth="1"/>
    <col min="6" max="6" width="20" style="6" customWidth="1"/>
    <col min="7" max="7" width="14.7109375" style="6" customWidth="1"/>
    <col min="8" max="8" width="14.42578125" style="6" customWidth="1"/>
    <col min="9" max="9" width="13.28515625" style="6" customWidth="1"/>
    <col min="10" max="10" width="16.85546875" style="6" customWidth="1"/>
    <col min="11" max="11" width="14.85546875" style="6" customWidth="1"/>
    <col min="12" max="12" width="14.42578125" style="6" customWidth="1"/>
    <col min="13" max="13" width="12.7109375" style="6" customWidth="1"/>
    <col min="14" max="14" width="31.7109375" style="6" customWidth="1"/>
  </cols>
  <sheetData>
    <row r="2" spans="1:14" ht="15.75" x14ac:dyDescent="0.25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 x14ac:dyDescent="0.25">
      <c r="A3" s="37" t="s">
        <v>78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4" ht="15.75" x14ac:dyDescent="0.25">
      <c r="A5" s="35" t="s">
        <v>139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.7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4" ht="15.75" customHeight="1" x14ac:dyDescent="0.25">
      <c r="A7" s="38" t="s">
        <v>54</v>
      </c>
      <c r="B7" s="38"/>
      <c r="C7" s="38"/>
      <c r="D7" s="38"/>
      <c r="E7" s="38"/>
      <c r="F7" s="38"/>
      <c r="G7" s="39" t="s">
        <v>79</v>
      </c>
      <c r="H7" s="39"/>
      <c r="I7" s="39"/>
      <c r="J7" s="39"/>
      <c r="K7" s="39"/>
      <c r="L7" s="39"/>
      <c r="M7" s="39"/>
      <c r="N7" s="39"/>
    </row>
    <row r="8" spans="1:14" ht="50.25" customHeight="1" x14ac:dyDescent="0.25">
      <c r="A8" s="38" t="s">
        <v>55</v>
      </c>
      <c r="B8" s="38"/>
      <c r="C8" s="38"/>
      <c r="D8" s="38"/>
      <c r="E8" s="38"/>
      <c r="F8" s="38"/>
      <c r="G8" s="40" t="s">
        <v>80</v>
      </c>
      <c r="H8" s="40"/>
      <c r="I8" s="40"/>
      <c r="J8" s="40"/>
      <c r="K8" s="40"/>
      <c r="L8" s="40"/>
      <c r="M8" s="40"/>
      <c r="N8" s="40"/>
    </row>
    <row r="9" spans="1:14" ht="15.75" customHeight="1" x14ac:dyDescent="0.25">
      <c r="A9" s="38" t="s">
        <v>56</v>
      </c>
      <c r="B9" s="38"/>
      <c r="C9" s="38"/>
      <c r="D9" s="38"/>
      <c r="E9" s="38"/>
      <c r="F9" s="38"/>
      <c r="G9" s="41">
        <f>C123</f>
        <v>1573251722.4699998</v>
      </c>
      <c r="H9" s="39"/>
      <c r="I9" s="39"/>
      <c r="J9" s="39"/>
      <c r="K9" s="39"/>
      <c r="L9" s="39"/>
      <c r="M9" s="39"/>
      <c r="N9" s="39"/>
    </row>
    <row r="10" spans="1:14" ht="15.75" customHeight="1" x14ac:dyDescent="0.25">
      <c r="A10" s="38" t="s">
        <v>57</v>
      </c>
      <c r="B10" s="38"/>
      <c r="C10" s="38"/>
      <c r="D10" s="38"/>
      <c r="E10" s="38"/>
      <c r="F10" s="38"/>
      <c r="G10" s="41">
        <f>H123</f>
        <v>1015277639.3499997</v>
      </c>
      <c r="H10" s="39"/>
      <c r="I10" s="39"/>
      <c r="J10" s="39"/>
      <c r="K10" s="39"/>
      <c r="L10" s="39"/>
      <c r="M10" s="39"/>
      <c r="N10" s="39"/>
    </row>
    <row r="11" spans="1:14" ht="15.75" customHeight="1" x14ac:dyDescent="0.25">
      <c r="A11" s="38" t="s">
        <v>58</v>
      </c>
      <c r="B11" s="38"/>
      <c r="C11" s="38"/>
      <c r="D11" s="38"/>
      <c r="E11" s="38"/>
      <c r="F11" s="38"/>
      <c r="G11" s="39" t="s">
        <v>5</v>
      </c>
      <c r="H11" s="39"/>
      <c r="I11" s="39"/>
      <c r="J11" s="39"/>
      <c r="K11" s="39"/>
      <c r="L11" s="39"/>
      <c r="M11" s="39"/>
      <c r="N11" s="39"/>
    </row>
    <row r="12" spans="1:14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4" ht="15.75" x14ac:dyDescent="0.25">
      <c r="A13" s="35" t="s">
        <v>59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15.7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4" x14ac:dyDescent="0.25">
      <c r="A15" s="34" t="s">
        <v>60</v>
      </c>
      <c r="B15" s="34" t="s">
        <v>61</v>
      </c>
      <c r="C15" s="34" t="s">
        <v>62</v>
      </c>
      <c r="D15" s="34"/>
      <c r="E15" s="34"/>
      <c r="F15" s="34"/>
      <c r="G15" s="34"/>
      <c r="H15" s="34" t="s">
        <v>63</v>
      </c>
      <c r="I15" s="34"/>
      <c r="J15" s="34"/>
      <c r="K15" s="34"/>
      <c r="L15" s="34"/>
      <c r="M15" s="34"/>
      <c r="N15" s="34"/>
    </row>
    <row r="16" spans="1:14" ht="45.75" customHeight="1" x14ac:dyDescent="0.25">
      <c r="A16" s="34"/>
      <c r="B16" s="34"/>
      <c r="C16" s="34" t="s">
        <v>2</v>
      </c>
      <c r="D16" s="34" t="s">
        <v>64</v>
      </c>
      <c r="E16" s="34"/>
      <c r="F16" s="34"/>
      <c r="G16" s="34"/>
      <c r="H16" s="34" t="s">
        <v>2</v>
      </c>
      <c r="I16" s="34" t="s">
        <v>64</v>
      </c>
      <c r="J16" s="34"/>
      <c r="K16" s="34"/>
      <c r="L16" s="34"/>
      <c r="M16" s="34" t="s">
        <v>65</v>
      </c>
      <c r="N16" s="34" t="s">
        <v>66</v>
      </c>
    </row>
    <row r="17" spans="1:14" ht="38.25" customHeight="1" x14ac:dyDescent="0.25">
      <c r="A17" s="34"/>
      <c r="B17" s="34"/>
      <c r="C17" s="34"/>
      <c r="D17" s="7" t="s">
        <v>3</v>
      </c>
      <c r="E17" s="7" t="s">
        <v>67</v>
      </c>
      <c r="F17" s="7" t="s">
        <v>4</v>
      </c>
      <c r="G17" s="17" t="s">
        <v>68</v>
      </c>
      <c r="H17" s="34"/>
      <c r="I17" s="7" t="s">
        <v>69</v>
      </c>
      <c r="J17" s="7" t="s">
        <v>67</v>
      </c>
      <c r="K17" s="7" t="s">
        <v>4</v>
      </c>
      <c r="L17" s="17" t="s">
        <v>68</v>
      </c>
      <c r="M17" s="34"/>
      <c r="N17" s="34"/>
    </row>
    <row r="18" spans="1:14" ht="21" customHeight="1" x14ac:dyDescent="0.25">
      <c r="A18" s="31" t="s">
        <v>81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83.25" customHeight="1" x14ac:dyDescent="0.25">
      <c r="A19" s="7">
        <v>1</v>
      </c>
      <c r="B19" s="7" t="s">
        <v>82</v>
      </c>
      <c r="C19" s="5">
        <f>SUM(D19:G19)</f>
        <v>1651902.1099999999</v>
      </c>
      <c r="D19" s="5">
        <v>0</v>
      </c>
      <c r="E19" s="5">
        <v>991141.27</v>
      </c>
      <c r="F19" s="5">
        <v>495570.63</v>
      </c>
      <c r="G19" s="5">
        <v>165190.21</v>
      </c>
      <c r="H19" s="8">
        <f>SUM(I19:L19)</f>
        <v>0</v>
      </c>
      <c r="I19" s="8">
        <v>0</v>
      </c>
      <c r="J19" s="8">
        <v>0</v>
      </c>
      <c r="K19" s="8">
        <v>0</v>
      </c>
      <c r="L19" s="5">
        <v>0</v>
      </c>
      <c r="M19" s="8">
        <f>H19*100/C19</f>
        <v>0</v>
      </c>
      <c r="N19" s="7" t="s">
        <v>84</v>
      </c>
    </row>
    <row r="20" spans="1:14" ht="88.5" customHeight="1" x14ac:dyDescent="0.25">
      <c r="A20" s="7">
        <v>2</v>
      </c>
      <c r="B20" s="7" t="s">
        <v>83</v>
      </c>
      <c r="C20" s="5">
        <f>SUM(D20:G20)</f>
        <v>655369.42000000004</v>
      </c>
      <c r="D20" s="5">
        <v>0</v>
      </c>
      <c r="E20" s="5">
        <v>320598.44000000006</v>
      </c>
      <c r="F20" s="5">
        <v>223180.65</v>
      </c>
      <c r="G20" s="5">
        <v>111590.33</v>
      </c>
      <c r="H20" s="8">
        <f>SUM(I20:L20)</f>
        <v>547789.05999999994</v>
      </c>
      <c r="I20" s="8">
        <v>0</v>
      </c>
      <c r="J20" s="8">
        <v>301283.98</v>
      </c>
      <c r="K20" s="8">
        <v>164336.72</v>
      </c>
      <c r="L20" s="5">
        <v>82168.36</v>
      </c>
      <c r="M20" s="8">
        <f>H20*100/C20</f>
        <v>83.584775743732422</v>
      </c>
      <c r="N20" s="7" t="s">
        <v>84</v>
      </c>
    </row>
    <row r="21" spans="1:14" x14ac:dyDescent="0.25">
      <c r="A21" s="31" t="s">
        <v>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61.25" customHeight="1" x14ac:dyDescent="0.25">
      <c r="A22" s="7">
        <v>3</v>
      </c>
      <c r="B22" s="7" t="s">
        <v>85</v>
      </c>
      <c r="C22" s="5">
        <f>SUM(D22:F22)</f>
        <v>2264402.1</v>
      </c>
      <c r="D22" s="5">
        <v>2152086.96</v>
      </c>
      <c r="E22" s="5">
        <v>89671.1</v>
      </c>
      <c r="F22" s="5">
        <v>22644.04</v>
      </c>
      <c r="G22" s="5">
        <v>0</v>
      </c>
      <c r="H22" s="8">
        <f>SUM(I22:L22)</f>
        <v>2132637.0099999998</v>
      </c>
      <c r="I22" s="8">
        <v>2026857.47</v>
      </c>
      <c r="J22" s="8">
        <v>84453.16</v>
      </c>
      <c r="K22" s="8">
        <v>21326.38</v>
      </c>
      <c r="L22" s="5">
        <v>0</v>
      </c>
      <c r="M22" s="8">
        <f>H22*100/C22</f>
        <v>94.181020676495564</v>
      </c>
      <c r="N22" s="7" t="s">
        <v>72</v>
      </c>
    </row>
    <row r="23" spans="1:14" x14ac:dyDescent="0.25">
      <c r="A23" s="31" t="s">
        <v>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02" x14ac:dyDescent="0.25">
      <c r="A24" s="7">
        <v>4</v>
      </c>
      <c r="B24" s="7" t="s">
        <v>73</v>
      </c>
      <c r="C24" s="5">
        <f>SUM(D24:F24)</f>
        <v>10728912.640000001</v>
      </c>
      <c r="D24" s="12">
        <v>10196751.66</v>
      </c>
      <c r="E24" s="12">
        <v>424871.85000000003</v>
      </c>
      <c r="F24" s="12">
        <v>107289.13000000041</v>
      </c>
      <c r="G24" s="5">
        <v>0</v>
      </c>
      <c r="H24" s="8">
        <f>SUM(I24:L24)</f>
        <v>9106276.0800000001</v>
      </c>
      <c r="I24" s="8">
        <v>8654598.9199999999</v>
      </c>
      <c r="J24" s="8">
        <v>360614.38</v>
      </c>
      <c r="K24" s="8">
        <v>91062.78</v>
      </c>
      <c r="L24" s="5">
        <v>0</v>
      </c>
      <c r="M24" s="8">
        <f>H24*100/C24</f>
        <v>84.876039031668356</v>
      </c>
      <c r="N24" s="7" t="s">
        <v>74</v>
      </c>
    </row>
    <row r="25" spans="1:14" x14ac:dyDescent="0.25">
      <c r="A25" s="31" t="s">
        <v>75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</row>
    <row r="26" spans="1:14" s="4" customFormat="1" ht="138.75" customHeight="1" x14ac:dyDescent="0.25">
      <c r="A26" s="7">
        <v>5</v>
      </c>
      <c r="B26" s="7" t="s">
        <v>76</v>
      </c>
      <c r="C26" s="5">
        <f>SUM(D26:F26)</f>
        <v>4719292.6900000004</v>
      </c>
      <c r="D26" s="12">
        <v>4530520.9800000004</v>
      </c>
      <c r="E26" s="12">
        <v>188771.71</v>
      </c>
      <c r="F26" s="5">
        <v>0</v>
      </c>
      <c r="G26" s="8">
        <v>0</v>
      </c>
      <c r="H26" s="8">
        <f>SUM(I26:L26)</f>
        <v>2622552.69</v>
      </c>
      <c r="I26" s="8">
        <v>2517650.59</v>
      </c>
      <c r="J26" s="8">
        <v>104902.1</v>
      </c>
      <c r="K26" s="8">
        <v>0</v>
      </c>
      <c r="L26" s="5">
        <v>0</v>
      </c>
      <c r="M26" s="8">
        <f>H26*100/C26</f>
        <v>55.570884500490685</v>
      </c>
      <c r="N26" s="7" t="s">
        <v>77</v>
      </c>
    </row>
    <row r="27" spans="1:14" s="4" customFormat="1" x14ac:dyDescent="0.25">
      <c r="A27" s="31" t="s">
        <v>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</row>
    <row r="28" spans="1:14" s="4" customFormat="1" ht="49.5" customHeight="1" x14ac:dyDescent="0.25">
      <c r="A28" s="7">
        <v>6</v>
      </c>
      <c r="B28" s="7" t="s">
        <v>9</v>
      </c>
      <c r="C28" s="5">
        <f t="shared" ref="C28:C57" si="0">SUM(D28:F28)</f>
        <v>140233274.77000001</v>
      </c>
      <c r="D28" s="5">
        <v>0</v>
      </c>
      <c r="E28" s="5">
        <v>0</v>
      </c>
      <c r="F28" s="5">
        <v>140233274.77000001</v>
      </c>
      <c r="G28" s="8">
        <v>0</v>
      </c>
      <c r="H28" s="8">
        <f t="shared" ref="H28:H57" si="1">SUM(I28:L28)</f>
        <v>83617081.280000001</v>
      </c>
      <c r="I28" s="8">
        <v>0</v>
      </c>
      <c r="J28" s="8">
        <v>0</v>
      </c>
      <c r="K28" s="8">
        <v>83617081.280000001</v>
      </c>
      <c r="L28" s="5">
        <v>0</v>
      </c>
      <c r="M28" s="8">
        <f t="shared" ref="M28:M57" si="2">H28*100/C28</f>
        <v>59.627133016142139</v>
      </c>
      <c r="N28" s="7" t="s">
        <v>10</v>
      </c>
    </row>
    <row r="29" spans="1:14" s="4" customFormat="1" ht="272.25" customHeight="1" x14ac:dyDescent="0.25">
      <c r="A29" s="7">
        <v>7</v>
      </c>
      <c r="B29" s="7" t="s">
        <v>11</v>
      </c>
      <c r="C29" s="5">
        <f t="shared" si="0"/>
        <v>425174732.52999997</v>
      </c>
      <c r="D29" s="5">
        <v>0</v>
      </c>
      <c r="E29" s="5">
        <v>425174732.52999997</v>
      </c>
      <c r="F29" s="5">
        <v>0</v>
      </c>
      <c r="G29" s="8">
        <v>0</v>
      </c>
      <c r="H29" s="8">
        <f t="shared" si="1"/>
        <v>298455660.43000001</v>
      </c>
      <c r="I29" s="8">
        <v>0</v>
      </c>
      <c r="J29" s="8">
        <v>298455660.43000001</v>
      </c>
      <c r="K29" s="8">
        <v>0</v>
      </c>
      <c r="L29" s="5">
        <v>0</v>
      </c>
      <c r="M29" s="8">
        <f t="shared" si="2"/>
        <v>70.196001219084962</v>
      </c>
      <c r="N29" s="7" t="s">
        <v>40</v>
      </c>
    </row>
    <row r="30" spans="1:14" s="4" customFormat="1" ht="122.25" customHeight="1" x14ac:dyDescent="0.25">
      <c r="A30" s="7">
        <v>8</v>
      </c>
      <c r="B30" s="7" t="s">
        <v>86</v>
      </c>
      <c r="C30" s="5">
        <f t="shared" si="0"/>
        <v>17529107.16</v>
      </c>
      <c r="D30" s="5">
        <v>0</v>
      </c>
      <c r="E30" s="5">
        <v>0</v>
      </c>
      <c r="F30" s="5">
        <v>17529107.16</v>
      </c>
      <c r="G30" s="8">
        <v>0</v>
      </c>
      <c r="H30" s="8">
        <f t="shared" si="1"/>
        <v>4128653.81</v>
      </c>
      <c r="I30" s="8">
        <v>0</v>
      </c>
      <c r="J30" s="8">
        <v>0</v>
      </c>
      <c r="K30" s="8">
        <v>4128653.81</v>
      </c>
      <c r="L30" s="5">
        <v>0</v>
      </c>
      <c r="M30" s="8">
        <f t="shared" si="2"/>
        <v>23.553132354745671</v>
      </c>
      <c r="N30" s="7" t="s">
        <v>17</v>
      </c>
    </row>
    <row r="31" spans="1:14" s="4" customFormat="1" ht="140.25" x14ac:dyDescent="0.25">
      <c r="A31" s="7">
        <v>9</v>
      </c>
      <c r="B31" s="7" t="s">
        <v>103</v>
      </c>
      <c r="C31" s="5">
        <f t="shared" si="0"/>
        <v>1260183.0499999998</v>
      </c>
      <c r="D31" s="5">
        <v>0</v>
      </c>
      <c r="E31" s="5">
        <v>0</v>
      </c>
      <c r="F31" s="5">
        <v>1260183.0499999998</v>
      </c>
      <c r="G31" s="8">
        <v>0</v>
      </c>
      <c r="H31" s="8">
        <f t="shared" si="1"/>
        <v>1058032.47</v>
      </c>
      <c r="I31" s="8">
        <v>0</v>
      </c>
      <c r="J31" s="8">
        <v>0</v>
      </c>
      <c r="K31" s="8">
        <v>1058032.47</v>
      </c>
      <c r="L31" s="5">
        <v>0</v>
      </c>
      <c r="M31" s="8">
        <f t="shared" si="2"/>
        <v>83.958633628662128</v>
      </c>
      <c r="N31" s="7" t="s">
        <v>104</v>
      </c>
    </row>
    <row r="32" spans="1:14" s="4" customFormat="1" ht="114.75" x14ac:dyDescent="0.25">
      <c r="A32" s="7">
        <v>10</v>
      </c>
      <c r="B32" s="7" t="s">
        <v>140</v>
      </c>
      <c r="C32" s="5">
        <f t="shared" ref="C32" si="3">SUM(D32:F32)</f>
        <v>460225.9</v>
      </c>
      <c r="D32" s="5">
        <v>0</v>
      </c>
      <c r="E32" s="5">
        <v>0</v>
      </c>
      <c r="F32" s="5">
        <v>460225.9</v>
      </c>
      <c r="G32" s="8">
        <v>0</v>
      </c>
      <c r="H32" s="8">
        <f t="shared" ref="H32" si="4">SUM(I32:L32)</f>
        <v>0</v>
      </c>
      <c r="I32" s="8">
        <v>0</v>
      </c>
      <c r="J32" s="8">
        <v>0</v>
      </c>
      <c r="K32" s="8">
        <v>0</v>
      </c>
      <c r="L32" s="5">
        <v>0</v>
      </c>
      <c r="M32" s="8">
        <f t="shared" ref="M32" si="5">H32*100/C32</f>
        <v>0</v>
      </c>
      <c r="N32" s="7" t="s">
        <v>141</v>
      </c>
    </row>
    <row r="33" spans="1:14" s="4" customFormat="1" ht="127.5" x14ac:dyDescent="0.25">
      <c r="A33" s="7">
        <v>11</v>
      </c>
      <c r="B33" s="7" t="s">
        <v>105</v>
      </c>
      <c r="C33" s="5">
        <f t="shared" ref="C33:C34" si="6">SUM(D33:F33)</f>
        <v>95746.31</v>
      </c>
      <c r="D33" s="5">
        <v>0</v>
      </c>
      <c r="E33" s="5">
        <v>0</v>
      </c>
      <c r="F33" s="5">
        <v>95746.31</v>
      </c>
      <c r="G33" s="8">
        <v>0</v>
      </c>
      <c r="H33" s="8">
        <f t="shared" ref="H33:H34" si="7">SUM(I33:L33)</f>
        <v>0</v>
      </c>
      <c r="I33" s="8">
        <v>0</v>
      </c>
      <c r="J33" s="8">
        <v>0</v>
      </c>
      <c r="K33" s="8">
        <v>0</v>
      </c>
      <c r="L33" s="5">
        <v>0</v>
      </c>
      <c r="M33" s="8">
        <f t="shared" ref="M33:M34" si="8">H33*100/C33</f>
        <v>0</v>
      </c>
      <c r="N33" s="7" t="s">
        <v>104</v>
      </c>
    </row>
    <row r="34" spans="1:14" s="4" customFormat="1" ht="127.5" x14ac:dyDescent="0.25">
      <c r="A34" s="7">
        <v>12</v>
      </c>
      <c r="B34" s="7" t="s">
        <v>106</v>
      </c>
      <c r="C34" s="5">
        <f t="shared" si="6"/>
        <v>104796.43</v>
      </c>
      <c r="D34" s="5">
        <v>0</v>
      </c>
      <c r="E34" s="5">
        <v>0</v>
      </c>
      <c r="F34" s="5">
        <v>104796.43</v>
      </c>
      <c r="G34" s="8">
        <v>0</v>
      </c>
      <c r="H34" s="8">
        <f t="shared" si="7"/>
        <v>0</v>
      </c>
      <c r="I34" s="8">
        <v>0</v>
      </c>
      <c r="J34" s="8">
        <v>0</v>
      </c>
      <c r="K34" s="8">
        <v>0</v>
      </c>
      <c r="L34" s="5">
        <v>0</v>
      </c>
      <c r="M34" s="8">
        <f t="shared" si="8"/>
        <v>0</v>
      </c>
      <c r="N34" s="7" t="s">
        <v>104</v>
      </c>
    </row>
    <row r="35" spans="1:14" s="4" customFormat="1" ht="140.25" x14ac:dyDescent="0.25">
      <c r="A35" s="7">
        <v>13</v>
      </c>
      <c r="B35" s="7" t="s">
        <v>142</v>
      </c>
      <c r="C35" s="5">
        <f t="shared" si="0"/>
        <v>1603701.8</v>
      </c>
      <c r="D35" s="5">
        <v>0</v>
      </c>
      <c r="E35" s="5">
        <v>0</v>
      </c>
      <c r="F35" s="5">
        <v>1603701.8</v>
      </c>
      <c r="G35" s="8">
        <v>0</v>
      </c>
      <c r="H35" s="8">
        <f t="shared" si="1"/>
        <v>785001.42</v>
      </c>
      <c r="I35" s="8">
        <v>0</v>
      </c>
      <c r="J35" s="8">
        <v>0</v>
      </c>
      <c r="K35" s="8">
        <v>785001.42</v>
      </c>
      <c r="L35" s="5">
        <v>0</v>
      </c>
      <c r="M35" s="8">
        <f t="shared" si="2"/>
        <v>48.949338337089848</v>
      </c>
      <c r="N35" s="7" t="s">
        <v>104</v>
      </c>
    </row>
    <row r="36" spans="1:14" s="4" customFormat="1" ht="127.5" x14ac:dyDescent="0.25">
      <c r="A36" s="7">
        <v>14</v>
      </c>
      <c r="B36" s="7" t="s">
        <v>107</v>
      </c>
      <c r="C36" s="5">
        <f t="shared" ref="C36" si="9">SUM(D36:F36)</f>
        <v>1546689.7</v>
      </c>
      <c r="D36" s="5">
        <v>0</v>
      </c>
      <c r="E36" s="5">
        <v>0</v>
      </c>
      <c r="F36" s="5">
        <v>1546689.7</v>
      </c>
      <c r="G36" s="8">
        <v>0</v>
      </c>
      <c r="H36" s="8">
        <f t="shared" ref="H36" si="10">SUM(I36:L36)</f>
        <v>0</v>
      </c>
      <c r="I36" s="8">
        <v>0</v>
      </c>
      <c r="J36" s="8">
        <v>0</v>
      </c>
      <c r="K36" s="8">
        <v>0</v>
      </c>
      <c r="L36" s="5">
        <v>0</v>
      </c>
      <c r="M36" s="8">
        <f t="shared" ref="M36" si="11">H36*100/C36</f>
        <v>0</v>
      </c>
      <c r="N36" s="7" t="s">
        <v>104</v>
      </c>
    </row>
    <row r="37" spans="1:14" s="4" customFormat="1" ht="127.5" x14ac:dyDescent="0.25">
      <c r="A37" s="7">
        <v>15</v>
      </c>
      <c r="B37" s="7" t="s">
        <v>108</v>
      </c>
      <c r="C37" s="5">
        <f t="shared" ref="C37" si="12">SUM(D37:F37)</f>
        <v>3273595.9899999998</v>
      </c>
      <c r="D37" s="5">
        <v>0</v>
      </c>
      <c r="E37" s="5">
        <v>0</v>
      </c>
      <c r="F37" s="5">
        <v>3273595.9899999998</v>
      </c>
      <c r="G37" s="8">
        <v>0</v>
      </c>
      <c r="H37" s="8">
        <f t="shared" ref="H37" si="13">SUM(I37:L37)</f>
        <v>0</v>
      </c>
      <c r="I37" s="8">
        <v>0</v>
      </c>
      <c r="J37" s="8">
        <v>0</v>
      </c>
      <c r="K37" s="8">
        <v>0</v>
      </c>
      <c r="L37" s="5">
        <v>0</v>
      </c>
      <c r="M37" s="8">
        <f t="shared" ref="M37" si="14">H37*100/C37</f>
        <v>0</v>
      </c>
      <c r="N37" s="7" t="s">
        <v>104</v>
      </c>
    </row>
    <row r="38" spans="1:14" s="4" customFormat="1" ht="127.5" x14ac:dyDescent="0.25">
      <c r="A38" s="7">
        <v>16</v>
      </c>
      <c r="B38" s="7" t="s">
        <v>109</v>
      </c>
      <c r="C38" s="5">
        <f t="shared" ref="C38" si="15">SUM(D38:F38)</f>
        <v>177651.20000000001</v>
      </c>
      <c r="D38" s="5">
        <v>0</v>
      </c>
      <c r="E38" s="5">
        <v>0</v>
      </c>
      <c r="F38" s="5">
        <v>177651.20000000001</v>
      </c>
      <c r="G38" s="8">
        <v>0</v>
      </c>
      <c r="H38" s="8">
        <f t="shared" ref="H38" si="16">SUM(I38:L38)</f>
        <v>0</v>
      </c>
      <c r="I38" s="8">
        <v>0</v>
      </c>
      <c r="J38" s="8">
        <v>0</v>
      </c>
      <c r="K38" s="8">
        <v>0</v>
      </c>
      <c r="L38" s="5">
        <v>0</v>
      </c>
      <c r="M38" s="8">
        <f t="shared" ref="M38" si="17">H38*100/C38</f>
        <v>0</v>
      </c>
      <c r="N38" s="7" t="s">
        <v>104</v>
      </c>
    </row>
    <row r="39" spans="1:14" s="4" customFormat="1" ht="114.75" x14ac:dyDescent="0.25">
      <c r="A39" s="7">
        <v>17</v>
      </c>
      <c r="B39" s="7" t="s">
        <v>143</v>
      </c>
      <c r="C39" s="5">
        <f t="shared" ref="C39" si="18">SUM(D39:F39)</f>
        <v>1061500</v>
      </c>
      <c r="D39" s="5">
        <v>0</v>
      </c>
      <c r="E39" s="5">
        <v>0</v>
      </c>
      <c r="F39" s="5">
        <v>1061500</v>
      </c>
      <c r="G39" s="8">
        <v>0</v>
      </c>
      <c r="H39" s="8">
        <f t="shared" ref="H39" si="19">SUM(I39:L39)</f>
        <v>157531.18</v>
      </c>
      <c r="I39" s="8">
        <v>0</v>
      </c>
      <c r="J39" s="8">
        <v>0</v>
      </c>
      <c r="K39" s="8">
        <v>157531.18</v>
      </c>
      <c r="L39" s="5">
        <v>0</v>
      </c>
      <c r="M39" s="8">
        <f t="shared" ref="M39" si="20">H39*100/C39</f>
        <v>14.840431464908148</v>
      </c>
      <c r="N39" s="7" t="s">
        <v>104</v>
      </c>
    </row>
    <row r="40" spans="1:14" s="4" customFormat="1" ht="127.5" x14ac:dyDescent="0.25">
      <c r="A40" s="7">
        <v>18</v>
      </c>
      <c r="B40" s="7" t="s">
        <v>110</v>
      </c>
      <c r="C40" s="5">
        <f t="shared" ref="C40" si="21">SUM(D40:F40)</f>
        <v>524856.63</v>
      </c>
      <c r="D40" s="5">
        <v>0</v>
      </c>
      <c r="E40" s="5">
        <v>0</v>
      </c>
      <c r="F40" s="5">
        <v>524856.63</v>
      </c>
      <c r="G40" s="8">
        <v>0</v>
      </c>
      <c r="H40" s="8">
        <f t="shared" ref="H40" si="22">SUM(I40:L40)</f>
        <v>0</v>
      </c>
      <c r="I40" s="8">
        <v>0</v>
      </c>
      <c r="J40" s="8">
        <v>0</v>
      </c>
      <c r="K40" s="8">
        <v>0</v>
      </c>
      <c r="L40" s="5">
        <v>0</v>
      </c>
      <c r="M40" s="8">
        <f t="shared" ref="M40" si="23">H40*100/C40</f>
        <v>0</v>
      </c>
      <c r="N40" s="7" t="s">
        <v>104</v>
      </c>
    </row>
    <row r="41" spans="1:14" s="4" customFormat="1" ht="127.5" x14ac:dyDescent="0.25">
      <c r="A41" s="7">
        <v>19</v>
      </c>
      <c r="B41" s="7" t="s">
        <v>111</v>
      </c>
      <c r="C41" s="5">
        <f t="shared" ref="C41" si="24">SUM(D41:F41)</f>
        <v>2768532.99</v>
      </c>
      <c r="D41" s="5">
        <v>0</v>
      </c>
      <c r="E41" s="5">
        <v>0</v>
      </c>
      <c r="F41" s="5">
        <v>2768532.99</v>
      </c>
      <c r="G41" s="8">
        <v>0</v>
      </c>
      <c r="H41" s="8">
        <f t="shared" ref="H41" si="25">SUM(I41:L41)</f>
        <v>0</v>
      </c>
      <c r="I41" s="8">
        <v>0</v>
      </c>
      <c r="J41" s="8">
        <v>0</v>
      </c>
      <c r="K41" s="8">
        <v>0</v>
      </c>
      <c r="L41" s="5">
        <v>0</v>
      </c>
      <c r="M41" s="8">
        <f t="shared" ref="M41" si="26">H41*100/C41</f>
        <v>0</v>
      </c>
      <c r="N41" s="7" t="s">
        <v>104</v>
      </c>
    </row>
    <row r="42" spans="1:14" s="4" customFormat="1" ht="114.75" x14ac:dyDescent="0.25">
      <c r="A42" s="7">
        <v>20</v>
      </c>
      <c r="B42" s="7" t="s">
        <v>144</v>
      </c>
      <c r="C42" s="5">
        <f t="shared" ref="C42" si="27">SUM(D42:F42)</f>
        <v>2602342.54</v>
      </c>
      <c r="D42" s="5">
        <v>0</v>
      </c>
      <c r="E42" s="5">
        <v>0</v>
      </c>
      <c r="F42" s="5">
        <v>2602342.54</v>
      </c>
      <c r="G42" s="8">
        <v>0</v>
      </c>
      <c r="H42" s="8">
        <f t="shared" ref="H42" si="28">SUM(I42:L42)</f>
        <v>0</v>
      </c>
      <c r="I42" s="8">
        <v>0</v>
      </c>
      <c r="J42" s="8">
        <v>0</v>
      </c>
      <c r="K42" s="8">
        <v>0</v>
      </c>
      <c r="L42" s="5">
        <v>0</v>
      </c>
      <c r="M42" s="8">
        <f t="shared" ref="M42" si="29">H42*100/C42</f>
        <v>0</v>
      </c>
      <c r="N42" s="7" t="s">
        <v>104</v>
      </c>
    </row>
    <row r="43" spans="1:14" s="4" customFormat="1" ht="102" x14ac:dyDescent="0.25">
      <c r="A43" s="7">
        <v>21</v>
      </c>
      <c r="B43" s="7" t="s">
        <v>145</v>
      </c>
      <c r="C43" s="5">
        <f t="shared" ref="C43" si="30">SUM(D43:F43)</f>
        <v>152357.78</v>
      </c>
      <c r="D43" s="5">
        <v>0</v>
      </c>
      <c r="E43" s="5">
        <v>0</v>
      </c>
      <c r="F43" s="5">
        <v>152357.78</v>
      </c>
      <c r="G43" s="8">
        <v>0</v>
      </c>
      <c r="H43" s="8">
        <f t="shared" ref="H43" si="31">SUM(I43:L43)</f>
        <v>0</v>
      </c>
      <c r="I43" s="8">
        <v>0</v>
      </c>
      <c r="J43" s="8">
        <v>0</v>
      </c>
      <c r="K43" s="8">
        <v>0</v>
      </c>
      <c r="L43" s="5">
        <v>0</v>
      </c>
      <c r="M43" s="8">
        <f t="shared" ref="M43" si="32">H43*100/C43</f>
        <v>0</v>
      </c>
      <c r="N43" s="7" t="s">
        <v>104</v>
      </c>
    </row>
    <row r="44" spans="1:14" s="4" customFormat="1" ht="114.75" x14ac:dyDescent="0.25">
      <c r="A44" s="7">
        <v>22</v>
      </c>
      <c r="B44" s="7" t="s">
        <v>146</v>
      </c>
      <c r="C44" s="5">
        <f t="shared" ref="C44" si="33">SUM(D44:F44)</f>
        <v>3007151.55</v>
      </c>
      <c r="D44" s="5">
        <v>0</v>
      </c>
      <c r="E44" s="5">
        <v>0</v>
      </c>
      <c r="F44" s="5">
        <v>3007151.55</v>
      </c>
      <c r="G44" s="8">
        <v>0</v>
      </c>
      <c r="H44" s="8">
        <f t="shared" ref="H44" si="34">SUM(I44:L44)</f>
        <v>0</v>
      </c>
      <c r="I44" s="8">
        <v>0</v>
      </c>
      <c r="J44" s="8">
        <v>0</v>
      </c>
      <c r="K44" s="8">
        <v>0</v>
      </c>
      <c r="L44" s="5">
        <v>0</v>
      </c>
      <c r="M44" s="8">
        <f t="shared" ref="M44" si="35">H44*100/C44</f>
        <v>0</v>
      </c>
      <c r="N44" s="7" t="s">
        <v>112</v>
      </c>
    </row>
    <row r="45" spans="1:14" s="4" customFormat="1" ht="102" x14ac:dyDescent="0.25">
      <c r="A45" s="7">
        <v>23</v>
      </c>
      <c r="B45" s="7" t="s">
        <v>147</v>
      </c>
      <c r="C45" s="5">
        <f t="shared" ref="C45:C46" si="36">SUM(D45:F45)</f>
        <v>30060</v>
      </c>
      <c r="D45" s="5">
        <v>0</v>
      </c>
      <c r="E45" s="5">
        <v>0</v>
      </c>
      <c r="F45" s="5">
        <v>30060</v>
      </c>
      <c r="G45" s="8">
        <v>0</v>
      </c>
      <c r="H45" s="8">
        <f t="shared" ref="H45:H46" si="37">SUM(I45:L45)</f>
        <v>0</v>
      </c>
      <c r="I45" s="8">
        <v>0</v>
      </c>
      <c r="J45" s="8">
        <v>0</v>
      </c>
      <c r="K45" s="8">
        <v>0</v>
      </c>
      <c r="L45" s="5">
        <v>0</v>
      </c>
      <c r="M45" s="8">
        <f t="shared" ref="M45:M46" si="38">H45*100/C45</f>
        <v>0</v>
      </c>
      <c r="N45" s="7" t="s">
        <v>90</v>
      </c>
    </row>
    <row r="46" spans="1:14" s="4" customFormat="1" ht="114.75" x14ac:dyDescent="0.25">
      <c r="A46" s="7">
        <v>24</v>
      </c>
      <c r="B46" s="7" t="s">
        <v>148</v>
      </c>
      <c r="C46" s="5">
        <f t="shared" si="36"/>
        <v>338031.7</v>
      </c>
      <c r="D46" s="5">
        <v>0</v>
      </c>
      <c r="E46" s="5">
        <v>0</v>
      </c>
      <c r="F46" s="5">
        <v>338031.7</v>
      </c>
      <c r="G46" s="8">
        <v>0</v>
      </c>
      <c r="H46" s="8">
        <f t="shared" si="37"/>
        <v>0</v>
      </c>
      <c r="I46" s="8">
        <v>0</v>
      </c>
      <c r="J46" s="8">
        <v>0</v>
      </c>
      <c r="K46" s="8">
        <v>0</v>
      </c>
      <c r="L46" s="5">
        <v>0</v>
      </c>
      <c r="M46" s="8">
        <f t="shared" si="38"/>
        <v>0</v>
      </c>
      <c r="N46" s="7" t="s">
        <v>90</v>
      </c>
    </row>
    <row r="47" spans="1:14" s="4" customFormat="1" ht="116.25" customHeight="1" x14ac:dyDescent="0.25">
      <c r="A47" s="7">
        <v>25</v>
      </c>
      <c r="B47" s="7" t="s">
        <v>149</v>
      </c>
      <c r="C47" s="5">
        <f t="shared" si="0"/>
        <v>1000173.46</v>
      </c>
      <c r="D47" s="5">
        <v>0</v>
      </c>
      <c r="E47" s="5">
        <v>0</v>
      </c>
      <c r="F47" s="5">
        <v>1000173.46</v>
      </c>
      <c r="G47" s="8">
        <v>0</v>
      </c>
      <c r="H47" s="8">
        <f t="shared" si="1"/>
        <v>348259.28</v>
      </c>
      <c r="I47" s="8">
        <v>0</v>
      </c>
      <c r="J47" s="8">
        <v>0</v>
      </c>
      <c r="K47" s="8">
        <v>348259.28</v>
      </c>
      <c r="L47" s="5">
        <v>0</v>
      </c>
      <c r="M47" s="8">
        <f t="shared" si="2"/>
        <v>34.819888142202856</v>
      </c>
      <c r="N47" s="7" t="s">
        <v>113</v>
      </c>
    </row>
    <row r="48" spans="1:14" s="4" customFormat="1" ht="215.25" customHeight="1" x14ac:dyDescent="0.25">
      <c r="A48" s="7">
        <v>26</v>
      </c>
      <c r="B48" s="7" t="s">
        <v>114</v>
      </c>
      <c r="C48" s="5">
        <f>SUM(D48:F48)</f>
        <v>19781642.580000002</v>
      </c>
      <c r="D48" s="5">
        <v>0</v>
      </c>
      <c r="E48" s="5">
        <v>18640241.800000001</v>
      </c>
      <c r="F48" s="5">
        <v>1141400.78</v>
      </c>
      <c r="G48" s="8">
        <v>0</v>
      </c>
      <c r="H48" s="8">
        <f t="shared" ref="H48" si="39">SUM(I48:L48)</f>
        <v>0</v>
      </c>
      <c r="I48" s="8">
        <v>0</v>
      </c>
      <c r="J48" s="8">
        <v>0</v>
      </c>
      <c r="K48" s="8">
        <v>0</v>
      </c>
      <c r="L48" s="5">
        <v>0</v>
      </c>
      <c r="M48" s="8">
        <f t="shared" ref="M48" si="40">H48*100/C48</f>
        <v>0</v>
      </c>
      <c r="N48" s="7" t="s">
        <v>12</v>
      </c>
    </row>
    <row r="49" spans="1:14" s="4" customFormat="1" ht="216" customHeight="1" x14ac:dyDescent="0.25">
      <c r="A49" s="7">
        <v>27</v>
      </c>
      <c r="B49" s="7" t="s">
        <v>115</v>
      </c>
      <c r="C49" s="5">
        <f>SUM(D49:F49)</f>
        <v>3391000.74</v>
      </c>
      <c r="D49" s="5">
        <v>0</v>
      </c>
      <c r="E49" s="5">
        <v>3195340</v>
      </c>
      <c r="F49" s="5">
        <v>195660.74</v>
      </c>
      <c r="G49" s="8">
        <v>0</v>
      </c>
      <c r="H49" s="8">
        <f t="shared" ref="H49" si="41">SUM(I49:L49)</f>
        <v>0</v>
      </c>
      <c r="I49" s="8">
        <v>0</v>
      </c>
      <c r="J49" s="8">
        <v>0</v>
      </c>
      <c r="K49" s="8">
        <v>0</v>
      </c>
      <c r="L49" s="5">
        <v>0</v>
      </c>
      <c r="M49" s="8">
        <f t="shared" ref="M49" si="42">H49*100/C49</f>
        <v>0</v>
      </c>
      <c r="N49" s="7" t="s">
        <v>12</v>
      </c>
    </row>
    <row r="50" spans="1:14" s="4" customFormat="1" ht="216" customHeight="1" x14ac:dyDescent="0.25">
      <c r="A50" s="7">
        <v>28</v>
      </c>
      <c r="B50" s="7" t="s">
        <v>116</v>
      </c>
      <c r="C50" s="5">
        <f>SUM(D50:F50)</f>
        <v>1395500.37</v>
      </c>
      <c r="D50" s="5">
        <v>0</v>
      </c>
      <c r="E50" s="5">
        <v>1314980</v>
      </c>
      <c r="F50" s="5">
        <v>80520.37</v>
      </c>
      <c r="G50" s="8">
        <v>0</v>
      </c>
      <c r="H50" s="8">
        <f t="shared" ref="H50" si="43">SUM(I50:L50)</f>
        <v>0</v>
      </c>
      <c r="I50" s="8">
        <v>0</v>
      </c>
      <c r="J50" s="8">
        <v>0</v>
      </c>
      <c r="K50" s="8">
        <v>0</v>
      </c>
      <c r="L50" s="5">
        <v>0</v>
      </c>
      <c r="M50" s="8">
        <f t="shared" ref="M50" si="44">H50*100/C50</f>
        <v>0</v>
      </c>
      <c r="N50" s="7" t="s">
        <v>12</v>
      </c>
    </row>
    <row r="51" spans="1:14" s="4" customFormat="1" ht="89.25" x14ac:dyDescent="0.25">
      <c r="A51" s="7">
        <v>29</v>
      </c>
      <c r="B51" s="7" t="s">
        <v>13</v>
      </c>
      <c r="C51" s="5">
        <f t="shared" si="0"/>
        <v>105462</v>
      </c>
      <c r="D51" s="5">
        <v>0</v>
      </c>
      <c r="E51" s="5">
        <v>0</v>
      </c>
      <c r="F51" s="5">
        <v>105462</v>
      </c>
      <c r="G51" s="8">
        <v>0</v>
      </c>
      <c r="H51" s="8">
        <f t="shared" si="1"/>
        <v>31248</v>
      </c>
      <c r="I51" s="8">
        <v>0</v>
      </c>
      <c r="J51" s="8">
        <v>0</v>
      </c>
      <c r="K51" s="8">
        <v>31248</v>
      </c>
      <c r="L51" s="5">
        <v>0</v>
      </c>
      <c r="M51" s="8">
        <f t="shared" si="2"/>
        <v>29.62962962962963</v>
      </c>
      <c r="N51" s="7" t="s">
        <v>14</v>
      </c>
    </row>
    <row r="52" spans="1:14" s="4" customFormat="1" ht="229.5" x14ac:dyDescent="0.25">
      <c r="A52" s="7">
        <v>30</v>
      </c>
      <c r="B52" s="7" t="s">
        <v>117</v>
      </c>
      <c r="C52" s="5">
        <f t="shared" ref="C52" si="45">SUM(D52:F52)</f>
        <v>1629812.64</v>
      </c>
      <c r="D52" s="5">
        <v>0</v>
      </c>
      <c r="E52" s="5">
        <v>1629812.64</v>
      </c>
      <c r="F52" s="5">
        <v>0</v>
      </c>
      <c r="G52" s="8">
        <v>0</v>
      </c>
      <c r="H52" s="8">
        <f t="shared" ref="H52" si="46">SUM(I52:L52)</f>
        <v>363276.84</v>
      </c>
      <c r="I52" s="8">
        <v>0</v>
      </c>
      <c r="J52" s="8">
        <v>363276.84</v>
      </c>
      <c r="K52" s="8">
        <v>0</v>
      </c>
      <c r="L52" s="5">
        <v>0</v>
      </c>
      <c r="M52" s="8">
        <f t="shared" ref="M52" si="47">H52*100/C52</f>
        <v>22.289484759426092</v>
      </c>
      <c r="N52" s="7" t="s">
        <v>121</v>
      </c>
    </row>
    <row r="53" spans="1:14" s="4" customFormat="1" ht="140.25" x14ac:dyDescent="0.25">
      <c r="A53" s="7">
        <v>31</v>
      </c>
      <c r="B53" s="7" t="s">
        <v>118</v>
      </c>
      <c r="C53" s="5">
        <f t="shared" ref="C53" si="48">SUM(D53:F53)</f>
        <v>400000</v>
      </c>
      <c r="D53" s="5">
        <v>0</v>
      </c>
      <c r="E53" s="5">
        <v>400000</v>
      </c>
      <c r="F53" s="5">
        <v>0</v>
      </c>
      <c r="G53" s="8">
        <v>0</v>
      </c>
      <c r="H53" s="8">
        <f t="shared" ref="H53" si="49">SUM(I53:L53)</f>
        <v>400000</v>
      </c>
      <c r="I53" s="8">
        <v>0</v>
      </c>
      <c r="J53" s="8">
        <v>400000</v>
      </c>
      <c r="K53" s="8">
        <v>0</v>
      </c>
      <c r="L53" s="5">
        <v>0</v>
      </c>
      <c r="M53" s="8">
        <f t="shared" ref="M53" si="50">H53*100/C53</f>
        <v>100</v>
      </c>
      <c r="N53" s="7" t="s">
        <v>122</v>
      </c>
    </row>
    <row r="54" spans="1:14" s="4" customFormat="1" ht="140.25" x14ac:dyDescent="0.25">
      <c r="A54" s="7">
        <v>32</v>
      </c>
      <c r="B54" s="7" t="s">
        <v>119</v>
      </c>
      <c r="C54" s="5">
        <f t="shared" ref="C54" si="51">SUM(D54:F54)</f>
        <v>400000</v>
      </c>
      <c r="D54" s="5">
        <v>0</v>
      </c>
      <c r="E54" s="5">
        <v>400000</v>
      </c>
      <c r="F54" s="5">
        <v>0</v>
      </c>
      <c r="G54" s="8">
        <v>0</v>
      </c>
      <c r="H54" s="8">
        <f t="shared" ref="H54" si="52">SUM(I54:L54)</f>
        <v>400000</v>
      </c>
      <c r="I54" s="8">
        <v>0</v>
      </c>
      <c r="J54" s="8">
        <v>400000</v>
      </c>
      <c r="K54" s="8">
        <v>0</v>
      </c>
      <c r="L54" s="5">
        <v>0</v>
      </c>
      <c r="M54" s="8">
        <f t="shared" ref="M54" si="53">H54*100/C54</f>
        <v>100</v>
      </c>
      <c r="N54" s="7" t="s">
        <v>122</v>
      </c>
    </row>
    <row r="55" spans="1:14" s="4" customFormat="1" ht="140.25" x14ac:dyDescent="0.25">
      <c r="A55" s="7">
        <v>33</v>
      </c>
      <c r="B55" s="7" t="s">
        <v>120</v>
      </c>
      <c r="C55" s="5">
        <f t="shared" ref="C55" si="54">SUM(D55:F55)</f>
        <v>400000</v>
      </c>
      <c r="D55" s="5">
        <v>0</v>
      </c>
      <c r="E55" s="5">
        <v>400000</v>
      </c>
      <c r="F55" s="5">
        <v>0</v>
      </c>
      <c r="G55" s="8">
        <v>0</v>
      </c>
      <c r="H55" s="8">
        <f t="shared" ref="H55" si="55">SUM(I55:L55)</f>
        <v>400000</v>
      </c>
      <c r="I55" s="8">
        <v>0</v>
      </c>
      <c r="J55" s="8">
        <v>400000</v>
      </c>
      <c r="K55" s="8">
        <v>0</v>
      </c>
      <c r="L55" s="5">
        <v>0</v>
      </c>
      <c r="M55" s="8">
        <f t="shared" ref="M55" si="56">H55*100/C55</f>
        <v>100</v>
      </c>
      <c r="N55" s="7" t="s">
        <v>122</v>
      </c>
    </row>
    <row r="56" spans="1:14" s="4" customFormat="1" ht="38.25" x14ac:dyDescent="0.25">
      <c r="A56" s="7">
        <v>34</v>
      </c>
      <c r="B56" s="7" t="s">
        <v>15</v>
      </c>
      <c r="C56" s="5">
        <f t="shared" si="0"/>
        <v>6792190.4000000004</v>
      </c>
      <c r="D56" s="5">
        <v>0</v>
      </c>
      <c r="E56" s="5">
        <v>6792190.4000000004</v>
      </c>
      <c r="F56" s="5">
        <v>0</v>
      </c>
      <c r="G56" s="8">
        <v>0</v>
      </c>
      <c r="H56" s="8">
        <f t="shared" si="1"/>
        <v>6219073.7800000003</v>
      </c>
      <c r="I56" s="8">
        <v>0</v>
      </c>
      <c r="J56" s="8">
        <v>6219073.7800000003</v>
      </c>
      <c r="K56" s="8">
        <v>0</v>
      </c>
      <c r="L56" s="5">
        <v>0</v>
      </c>
      <c r="M56" s="8">
        <f t="shared" si="2"/>
        <v>91.562123759074822</v>
      </c>
      <c r="N56" s="7" t="s">
        <v>41</v>
      </c>
    </row>
    <row r="57" spans="1:14" s="4" customFormat="1" ht="114.75" x14ac:dyDescent="0.25">
      <c r="A57" s="7">
        <v>35</v>
      </c>
      <c r="B57" s="7" t="s">
        <v>16</v>
      </c>
      <c r="C57" s="5">
        <f t="shared" si="0"/>
        <v>3359818.68</v>
      </c>
      <c r="D57" s="5">
        <v>0</v>
      </c>
      <c r="E57" s="5">
        <v>3359818.68</v>
      </c>
      <c r="F57" s="5">
        <v>0</v>
      </c>
      <c r="G57" s="8">
        <v>0</v>
      </c>
      <c r="H57" s="8">
        <f t="shared" si="1"/>
        <v>1820282.78</v>
      </c>
      <c r="I57" s="8">
        <v>0</v>
      </c>
      <c r="J57" s="8">
        <v>1820282.78</v>
      </c>
      <c r="K57" s="8">
        <v>0</v>
      </c>
      <c r="L57" s="5">
        <v>0</v>
      </c>
      <c r="M57" s="8">
        <f t="shared" si="2"/>
        <v>54.178006415512876</v>
      </c>
      <c r="N57" s="7" t="s">
        <v>42</v>
      </c>
    </row>
    <row r="58" spans="1:14" s="4" customFormat="1" x14ac:dyDescent="0.25">
      <c r="A58" s="31" t="s">
        <v>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3"/>
    </row>
    <row r="59" spans="1:14" s="4" customFormat="1" ht="51" x14ac:dyDescent="0.25">
      <c r="A59" s="7">
        <v>36</v>
      </c>
      <c r="B59" s="7" t="s">
        <v>9</v>
      </c>
      <c r="C59" s="5">
        <f>SUM(D59:G59)</f>
        <v>70882720.730000004</v>
      </c>
      <c r="D59" s="5">
        <v>0</v>
      </c>
      <c r="E59" s="5">
        <v>0</v>
      </c>
      <c r="F59" s="5">
        <v>70882720.730000004</v>
      </c>
      <c r="G59" s="8">
        <v>0</v>
      </c>
      <c r="H59" s="8">
        <f t="shared" ref="H59:H100" si="57">SUM(I59:L59)</f>
        <v>41883269.299999997</v>
      </c>
      <c r="I59" s="8">
        <v>0</v>
      </c>
      <c r="J59" s="8">
        <v>0</v>
      </c>
      <c r="K59" s="8">
        <v>41883269.299999997</v>
      </c>
      <c r="L59" s="5">
        <v>0</v>
      </c>
      <c r="M59" s="8">
        <f t="shared" ref="M59:M101" si="58">H59*100/C59</f>
        <v>59.088123125998401</v>
      </c>
      <c r="N59" s="7" t="s">
        <v>10</v>
      </c>
    </row>
    <row r="60" spans="1:14" s="4" customFormat="1" ht="267.75" customHeight="1" x14ac:dyDescent="0.25">
      <c r="A60" s="7">
        <v>37</v>
      </c>
      <c r="B60" s="7" t="s">
        <v>11</v>
      </c>
      <c r="C60" s="5">
        <f t="shared" ref="C60:C102" si="59">SUM(D60:G60)</f>
        <v>530925517.23000002</v>
      </c>
      <c r="D60" s="5">
        <v>0</v>
      </c>
      <c r="E60" s="5">
        <v>530925517.23000002</v>
      </c>
      <c r="F60" s="5">
        <v>0</v>
      </c>
      <c r="G60" s="8">
        <v>0</v>
      </c>
      <c r="H60" s="8">
        <f t="shared" si="57"/>
        <v>372656730.25</v>
      </c>
      <c r="I60" s="8">
        <v>0</v>
      </c>
      <c r="J60" s="8">
        <v>372656730.25</v>
      </c>
      <c r="K60" s="8">
        <v>0</v>
      </c>
      <c r="L60" s="5">
        <v>0</v>
      </c>
      <c r="M60" s="8">
        <f t="shared" si="58"/>
        <v>70.190020663211584</v>
      </c>
      <c r="N60" s="7" t="s">
        <v>43</v>
      </c>
    </row>
    <row r="61" spans="1:14" s="4" customFormat="1" ht="269.25" customHeight="1" x14ac:dyDescent="0.25">
      <c r="A61" s="7">
        <v>38</v>
      </c>
      <c r="B61" s="7" t="s">
        <v>11</v>
      </c>
      <c r="C61" s="5">
        <f t="shared" si="59"/>
        <v>18688119.879999999</v>
      </c>
      <c r="D61" s="5">
        <v>0</v>
      </c>
      <c r="E61" s="5">
        <v>18688119.879999999</v>
      </c>
      <c r="F61" s="5">
        <v>0</v>
      </c>
      <c r="G61" s="8">
        <v>0</v>
      </c>
      <c r="H61" s="8">
        <f t="shared" si="57"/>
        <v>7602581.4299999997</v>
      </c>
      <c r="I61" s="8">
        <v>0</v>
      </c>
      <c r="J61" s="8">
        <v>7602581.4299999997</v>
      </c>
      <c r="K61" s="8">
        <v>0</v>
      </c>
      <c r="L61" s="5">
        <v>0</v>
      </c>
      <c r="M61" s="8">
        <f t="shared" si="58"/>
        <v>40.681360558566794</v>
      </c>
      <c r="N61" s="7" t="s">
        <v>43</v>
      </c>
    </row>
    <row r="62" spans="1:14" s="4" customFormat="1" ht="165.75" x14ac:dyDescent="0.25">
      <c r="A62" s="7">
        <v>39</v>
      </c>
      <c r="B62" s="7" t="s">
        <v>123</v>
      </c>
      <c r="C62" s="5">
        <f t="shared" si="59"/>
        <v>4044953.7700000005</v>
      </c>
      <c r="D62" s="5">
        <v>0</v>
      </c>
      <c r="E62" s="5">
        <v>0</v>
      </c>
      <c r="F62" s="5">
        <v>4044953.7700000005</v>
      </c>
      <c r="G62" s="8">
        <v>0</v>
      </c>
      <c r="H62" s="8">
        <f t="shared" si="57"/>
        <v>393145.49</v>
      </c>
      <c r="I62" s="8">
        <v>0</v>
      </c>
      <c r="J62" s="8">
        <v>0</v>
      </c>
      <c r="K62" s="8">
        <f>182744.68+210400.81</f>
        <v>393145.49</v>
      </c>
      <c r="L62" s="5">
        <v>0</v>
      </c>
      <c r="M62" s="8">
        <f t="shared" si="58"/>
        <v>9.7194062615949246</v>
      </c>
      <c r="N62" s="7" t="s">
        <v>124</v>
      </c>
    </row>
    <row r="63" spans="1:14" s="4" customFormat="1" ht="140.25" x14ac:dyDescent="0.25">
      <c r="A63" s="7">
        <v>40</v>
      </c>
      <c r="B63" s="7" t="s">
        <v>125</v>
      </c>
      <c r="C63" s="5">
        <f t="shared" si="59"/>
        <v>1561073.83</v>
      </c>
      <c r="D63" s="5">
        <v>0</v>
      </c>
      <c r="E63" s="5">
        <v>0</v>
      </c>
      <c r="F63" s="5">
        <v>1561073.83</v>
      </c>
      <c r="G63" s="8">
        <v>0</v>
      </c>
      <c r="H63" s="8">
        <f t="shared" si="57"/>
        <v>203097.56</v>
      </c>
      <c r="I63" s="8">
        <v>0</v>
      </c>
      <c r="J63" s="8">
        <v>0</v>
      </c>
      <c r="K63" s="8">
        <v>203097.56</v>
      </c>
      <c r="L63" s="5">
        <v>0</v>
      </c>
      <c r="M63" s="8">
        <f t="shared" si="58"/>
        <v>13.010118810331987</v>
      </c>
      <c r="N63" s="7" t="s">
        <v>126</v>
      </c>
    </row>
    <row r="64" spans="1:14" s="4" customFormat="1" ht="204" x14ac:dyDescent="0.25">
      <c r="A64" s="7">
        <v>41</v>
      </c>
      <c r="B64" s="7" t="s">
        <v>150</v>
      </c>
      <c r="C64" s="5">
        <f t="shared" si="59"/>
        <v>3304785.34</v>
      </c>
      <c r="D64" s="5">
        <v>0</v>
      </c>
      <c r="E64" s="5">
        <v>0</v>
      </c>
      <c r="F64" s="5">
        <v>3304785.34</v>
      </c>
      <c r="G64" s="8">
        <v>0</v>
      </c>
      <c r="H64" s="8">
        <f t="shared" ref="H64:H77" si="60">SUM(I64:L64)</f>
        <v>985809.78</v>
      </c>
      <c r="I64" s="8">
        <v>0</v>
      </c>
      <c r="J64" s="8">
        <v>0</v>
      </c>
      <c r="K64" s="8">
        <v>985809.78</v>
      </c>
      <c r="L64" s="5">
        <v>0</v>
      </c>
      <c r="M64" s="8">
        <f t="shared" ref="M64:M77" si="61">H64*100/C64</f>
        <v>29.829767400263282</v>
      </c>
      <c r="N64" s="7" t="s">
        <v>126</v>
      </c>
    </row>
    <row r="65" spans="1:14" s="4" customFormat="1" ht="229.5" x14ac:dyDescent="0.25">
      <c r="A65" s="7">
        <v>42</v>
      </c>
      <c r="B65" s="7" t="s">
        <v>151</v>
      </c>
      <c r="C65" s="5">
        <f t="shared" si="59"/>
        <v>2079052.0699999998</v>
      </c>
      <c r="D65" s="5">
        <v>0</v>
      </c>
      <c r="E65" s="5">
        <v>0</v>
      </c>
      <c r="F65" s="5">
        <v>2079052.0699999998</v>
      </c>
      <c r="G65" s="8">
        <v>0</v>
      </c>
      <c r="H65" s="8">
        <f t="shared" si="60"/>
        <v>415007.28</v>
      </c>
      <c r="I65" s="8">
        <v>0</v>
      </c>
      <c r="J65" s="8">
        <v>0</v>
      </c>
      <c r="K65" s="8">
        <v>415007.28</v>
      </c>
      <c r="L65" s="5">
        <v>0</v>
      </c>
      <c r="M65" s="8">
        <f t="shared" si="61"/>
        <v>19.961370183479822</v>
      </c>
      <c r="N65" s="7" t="s">
        <v>126</v>
      </c>
    </row>
    <row r="66" spans="1:14" s="4" customFormat="1" ht="178.5" x14ac:dyDescent="0.25">
      <c r="A66" s="7">
        <v>43</v>
      </c>
      <c r="B66" s="7" t="s">
        <v>152</v>
      </c>
      <c r="C66" s="5">
        <f t="shared" si="59"/>
        <v>2266418.0299999998</v>
      </c>
      <c r="D66" s="5">
        <v>0</v>
      </c>
      <c r="E66" s="5">
        <v>0</v>
      </c>
      <c r="F66" s="5">
        <v>2266418.0299999998</v>
      </c>
      <c r="G66" s="8">
        <v>0</v>
      </c>
      <c r="H66" s="8">
        <f t="shared" si="60"/>
        <v>477063.48</v>
      </c>
      <c r="I66" s="8">
        <v>0</v>
      </c>
      <c r="J66" s="8">
        <v>0</v>
      </c>
      <c r="K66" s="8">
        <v>477063.48</v>
      </c>
      <c r="L66" s="5">
        <v>0</v>
      </c>
      <c r="M66" s="8">
        <f t="shared" si="61"/>
        <v>21.049227180742118</v>
      </c>
      <c r="N66" s="7" t="s">
        <v>126</v>
      </c>
    </row>
    <row r="67" spans="1:14" s="4" customFormat="1" ht="178.5" x14ac:dyDescent="0.25">
      <c r="A67" s="7">
        <v>44</v>
      </c>
      <c r="B67" s="7" t="s">
        <v>153</v>
      </c>
      <c r="C67" s="5">
        <f t="shared" si="59"/>
        <v>1385512.2099999997</v>
      </c>
      <c r="D67" s="5">
        <v>0</v>
      </c>
      <c r="E67" s="5">
        <v>0</v>
      </c>
      <c r="F67" s="5">
        <v>1385512.2099999997</v>
      </c>
      <c r="G67" s="8">
        <v>0</v>
      </c>
      <c r="H67" s="8">
        <f t="shared" si="60"/>
        <v>654863.46</v>
      </c>
      <c r="I67" s="8">
        <v>0</v>
      </c>
      <c r="J67" s="8">
        <v>0</v>
      </c>
      <c r="K67" s="8">
        <v>654863.46</v>
      </c>
      <c r="L67" s="5">
        <v>0</v>
      </c>
      <c r="M67" s="8">
        <f t="shared" si="61"/>
        <v>47.265080399399736</v>
      </c>
      <c r="N67" s="7" t="s">
        <v>126</v>
      </c>
    </row>
    <row r="68" spans="1:14" s="4" customFormat="1" ht="140.25" x14ac:dyDescent="0.25">
      <c r="A68" s="7">
        <v>45</v>
      </c>
      <c r="B68" s="7" t="s">
        <v>154</v>
      </c>
      <c r="C68" s="5">
        <f t="shared" si="59"/>
        <v>2126591.88</v>
      </c>
      <c r="D68" s="5">
        <v>0</v>
      </c>
      <c r="E68" s="5">
        <v>0</v>
      </c>
      <c r="F68" s="5">
        <v>2126591.88</v>
      </c>
      <c r="G68" s="8">
        <v>0</v>
      </c>
      <c r="H68" s="8">
        <f t="shared" si="60"/>
        <v>1521308.83</v>
      </c>
      <c r="I68" s="8">
        <v>0</v>
      </c>
      <c r="J68" s="8">
        <v>0</v>
      </c>
      <c r="K68" s="8">
        <v>1521308.83</v>
      </c>
      <c r="L68" s="5">
        <v>0</v>
      </c>
      <c r="M68" s="8">
        <f t="shared" si="61"/>
        <v>71.537413657386864</v>
      </c>
      <c r="N68" s="7" t="s">
        <v>126</v>
      </c>
    </row>
    <row r="69" spans="1:14" s="4" customFormat="1" ht="89.25" x14ac:dyDescent="0.25">
      <c r="A69" s="7">
        <v>46</v>
      </c>
      <c r="B69" s="7" t="s">
        <v>155</v>
      </c>
      <c r="C69" s="5">
        <f t="shared" si="59"/>
        <v>1161048.8</v>
      </c>
      <c r="D69" s="5">
        <v>0</v>
      </c>
      <c r="E69" s="5">
        <v>0</v>
      </c>
      <c r="F69" s="5">
        <v>1161048.8</v>
      </c>
      <c r="G69" s="8">
        <v>0</v>
      </c>
      <c r="H69" s="8">
        <f t="shared" si="60"/>
        <v>100000</v>
      </c>
      <c r="I69" s="8">
        <v>0</v>
      </c>
      <c r="J69" s="8">
        <v>0</v>
      </c>
      <c r="K69" s="8">
        <v>100000</v>
      </c>
      <c r="L69" s="5">
        <v>0</v>
      </c>
      <c r="M69" s="8">
        <f t="shared" si="61"/>
        <v>8.6129024034131891</v>
      </c>
      <c r="N69" s="7" t="s">
        <v>156</v>
      </c>
    </row>
    <row r="70" spans="1:14" s="4" customFormat="1" ht="165.75" x14ac:dyDescent="0.25">
      <c r="A70" s="7">
        <v>47</v>
      </c>
      <c r="B70" s="7" t="s">
        <v>127</v>
      </c>
      <c r="C70" s="5">
        <f t="shared" si="59"/>
        <v>1902447.87</v>
      </c>
      <c r="D70" s="5">
        <v>0</v>
      </c>
      <c r="E70" s="5">
        <v>0</v>
      </c>
      <c r="F70" s="5">
        <v>1902447.87</v>
      </c>
      <c r="G70" s="8">
        <v>0</v>
      </c>
      <c r="H70" s="8">
        <f t="shared" si="60"/>
        <v>973453</v>
      </c>
      <c r="I70" s="8">
        <v>0</v>
      </c>
      <c r="J70" s="8">
        <v>0</v>
      </c>
      <c r="K70" s="8">
        <v>973453</v>
      </c>
      <c r="L70" s="5">
        <v>0</v>
      </c>
      <c r="M70" s="8">
        <f t="shared" si="61"/>
        <v>51.168445419742298</v>
      </c>
      <c r="N70" s="7" t="s">
        <v>128</v>
      </c>
    </row>
    <row r="71" spans="1:14" s="4" customFormat="1" ht="89.25" x14ac:dyDescent="0.25">
      <c r="A71" s="7">
        <v>48</v>
      </c>
      <c r="B71" s="7" t="s">
        <v>129</v>
      </c>
      <c r="C71" s="5">
        <f t="shared" ref="C71" si="62">SUM(D71:G71)</f>
        <v>2050464.7</v>
      </c>
      <c r="D71" s="5">
        <v>0</v>
      </c>
      <c r="E71" s="5">
        <v>0</v>
      </c>
      <c r="F71" s="5">
        <v>2050464.7</v>
      </c>
      <c r="G71" s="8">
        <v>0</v>
      </c>
      <c r="H71" s="8">
        <f t="shared" ref="H71" si="63">SUM(I71:L71)</f>
        <v>0</v>
      </c>
      <c r="I71" s="8">
        <v>0</v>
      </c>
      <c r="J71" s="8">
        <v>0</v>
      </c>
      <c r="K71" s="8">
        <v>0</v>
      </c>
      <c r="L71" s="5">
        <v>0</v>
      </c>
      <c r="M71" s="8">
        <f t="shared" ref="M71" si="64">H71*100/C71</f>
        <v>0</v>
      </c>
      <c r="N71" s="7" t="s">
        <v>88</v>
      </c>
    </row>
    <row r="72" spans="1:14" s="4" customFormat="1" ht="127.5" x14ac:dyDescent="0.25">
      <c r="A72" s="7">
        <v>49</v>
      </c>
      <c r="B72" s="7" t="s">
        <v>130</v>
      </c>
      <c r="C72" s="5">
        <f t="shared" si="59"/>
        <v>2410843.66</v>
      </c>
      <c r="D72" s="5">
        <v>0</v>
      </c>
      <c r="E72" s="5">
        <v>0</v>
      </c>
      <c r="F72" s="5">
        <v>2410843.66</v>
      </c>
      <c r="G72" s="8">
        <v>0</v>
      </c>
      <c r="H72" s="8">
        <f t="shared" si="60"/>
        <v>2324752.42</v>
      </c>
      <c r="I72" s="8">
        <v>0</v>
      </c>
      <c r="J72" s="8">
        <v>0</v>
      </c>
      <c r="K72" s="8">
        <v>2324752.42</v>
      </c>
      <c r="L72" s="5">
        <v>0</v>
      </c>
      <c r="M72" s="8">
        <f t="shared" si="61"/>
        <v>96.42899946485953</v>
      </c>
      <c r="N72" s="7" t="s">
        <v>88</v>
      </c>
    </row>
    <row r="73" spans="1:14" s="4" customFormat="1" ht="102" x14ac:dyDescent="0.25">
      <c r="A73" s="7">
        <v>50</v>
      </c>
      <c r="B73" s="7" t="s">
        <v>157</v>
      </c>
      <c r="C73" s="5">
        <f t="shared" si="59"/>
        <v>597896.37</v>
      </c>
      <c r="D73" s="5">
        <v>0</v>
      </c>
      <c r="E73" s="5">
        <v>0</v>
      </c>
      <c r="F73" s="5">
        <v>597896.37</v>
      </c>
      <c r="G73" s="8">
        <v>0</v>
      </c>
      <c r="H73" s="8">
        <f t="shared" si="60"/>
        <v>266325.73</v>
      </c>
      <c r="I73" s="8">
        <v>0</v>
      </c>
      <c r="J73" s="8">
        <v>0</v>
      </c>
      <c r="K73" s="8">
        <v>266325.73</v>
      </c>
      <c r="L73" s="5">
        <v>0</v>
      </c>
      <c r="M73" s="8">
        <f t="shared" si="61"/>
        <v>44.543794437153046</v>
      </c>
      <c r="N73" s="7" t="s">
        <v>88</v>
      </c>
    </row>
    <row r="74" spans="1:14" s="4" customFormat="1" ht="140.25" x14ac:dyDescent="0.25">
      <c r="A74" s="7">
        <v>51</v>
      </c>
      <c r="B74" s="7" t="s">
        <v>131</v>
      </c>
      <c r="C74" s="5">
        <f t="shared" si="59"/>
        <v>600000</v>
      </c>
      <c r="D74" s="5">
        <v>0</v>
      </c>
      <c r="E74" s="5">
        <v>0</v>
      </c>
      <c r="F74" s="5">
        <v>600000</v>
      </c>
      <c r="G74" s="8">
        <v>0</v>
      </c>
      <c r="H74" s="8">
        <f t="shared" si="60"/>
        <v>0</v>
      </c>
      <c r="I74" s="8">
        <v>0</v>
      </c>
      <c r="J74" s="8">
        <v>0</v>
      </c>
      <c r="K74" s="8">
        <v>0</v>
      </c>
      <c r="L74" s="5">
        <v>0</v>
      </c>
      <c r="M74" s="8">
        <f t="shared" si="61"/>
        <v>0</v>
      </c>
      <c r="N74" s="7" t="s">
        <v>132</v>
      </c>
    </row>
    <row r="75" spans="1:14" s="4" customFormat="1" ht="191.25" x14ac:dyDescent="0.25">
      <c r="A75" s="7">
        <v>52</v>
      </c>
      <c r="B75" s="7" t="s">
        <v>158</v>
      </c>
      <c r="C75" s="5">
        <f t="shared" si="59"/>
        <v>556477.93000000005</v>
      </c>
      <c r="D75" s="5">
        <v>0</v>
      </c>
      <c r="E75" s="5">
        <v>0</v>
      </c>
      <c r="F75" s="5">
        <v>556477.93000000005</v>
      </c>
      <c r="G75" s="8">
        <v>0</v>
      </c>
      <c r="H75" s="8">
        <f t="shared" si="60"/>
        <v>310090</v>
      </c>
      <c r="I75" s="8">
        <v>0</v>
      </c>
      <c r="J75" s="8">
        <v>0</v>
      </c>
      <c r="K75" s="8">
        <v>310090</v>
      </c>
      <c r="L75" s="5">
        <v>0</v>
      </c>
      <c r="M75" s="8">
        <f t="shared" si="61"/>
        <v>55.723683417238121</v>
      </c>
      <c r="N75" s="7" t="s">
        <v>90</v>
      </c>
    </row>
    <row r="76" spans="1:14" s="4" customFormat="1" ht="114.75" x14ac:dyDescent="0.25">
      <c r="A76" s="7">
        <v>53</v>
      </c>
      <c r="B76" s="7" t="s">
        <v>159</v>
      </c>
      <c r="C76" s="5">
        <f t="shared" si="59"/>
        <v>275978.19</v>
      </c>
      <c r="D76" s="5">
        <v>0</v>
      </c>
      <c r="E76" s="5">
        <v>0</v>
      </c>
      <c r="F76" s="5">
        <v>275978.19</v>
      </c>
      <c r="G76" s="8">
        <v>0</v>
      </c>
      <c r="H76" s="8">
        <f t="shared" si="60"/>
        <v>0</v>
      </c>
      <c r="I76" s="8">
        <v>0</v>
      </c>
      <c r="J76" s="8">
        <v>0</v>
      </c>
      <c r="K76" s="8">
        <v>0</v>
      </c>
      <c r="L76" s="5">
        <v>0</v>
      </c>
      <c r="M76" s="8">
        <f t="shared" si="61"/>
        <v>0</v>
      </c>
      <c r="N76" s="7" t="s">
        <v>90</v>
      </c>
    </row>
    <row r="77" spans="1:14" s="4" customFormat="1" ht="89.25" x14ac:dyDescent="0.25">
      <c r="A77" s="7">
        <v>54</v>
      </c>
      <c r="B77" s="7" t="s">
        <v>89</v>
      </c>
      <c r="C77" s="5">
        <f t="shared" si="59"/>
        <v>230000</v>
      </c>
      <c r="D77" s="5">
        <v>0</v>
      </c>
      <c r="E77" s="5">
        <v>0</v>
      </c>
      <c r="F77" s="5">
        <v>230000</v>
      </c>
      <c r="G77" s="8">
        <v>0</v>
      </c>
      <c r="H77" s="8">
        <f t="shared" si="60"/>
        <v>0</v>
      </c>
      <c r="I77" s="8">
        <v>0</v>
      </c>
      <c r="J77" s="8">
        <v>0</v>
      </c>
      <c r="K77" s="8">
        <v>0</v>
      </c>
      <c r="L77" s="5">
        <v>0</v>
      </c>
      <c r="M77" s="8">
        <f t="shared" si="61"/>
        <v>0</v>
      </c>
      <c r="N77" s="7" t="s">
        <v>91</v>
      </c>
    </row>
    <row r="78" spans="1:14" s="4" customFormat="1" ht="102" x14ac:dyDescent="0.25">
      <c r="A78" s="7">
        <v>55</v>
      </c>
      <c r="B78" s="7" t="s">
        <v>133</v>
      </c>
      <c r="C78" s="5">
        <f t="shared" ref="C78" si="65">SUM(D78:G78)</f>
        <v>34450</v>
      </c>
      <c r="D78" s="5">
        <v>0</v>
      </c>
      <c r="E78" s="5">
        <v>0</v>
      </c>
      <c r="F78" s="5">
        <v>34450</v>
      </c>
      <c r="G78" s="8">
        <v>0</v>
      </c>
      <c r="H78" s="8">
        <f t="shared" ref="H78" si="66">SUM(I78:L78)</f>
        <v>34450</v>
      </c>
      <c r="I78" s="8">
        <v>0</v>
      </c>
      <c r="J78" s="8">
        <v>0</v>
      </c>
      <c r="K78" s="8">
        <v>34450</v>
      </c>
      <c r="L78" s="5">
        <v>0</v>
      </c>
      <c r="M78" s="8">
        <f t="shared" ref="M78" si="67">H78*100/C78</f>
        <v>100</v>
      </c>
      <c r="N78" s="7" t="s">
        <v>84</v>
      </c>
    </row>
    <row r="79" spans="1:14" s="4" customFormat="1" ht="204" x14ac:dyDescent="0.25">
      <c r="A79" s="7">
        <v>56</v>
      </c>
      <c r="B79" s="7" t="s">
        <v>92</v>
      </c>
      <c r="C79" s="5">
        <f t="shared" si="59"/>
        <v>2000000</v>
      </c>
      <c r="D79" s="5">
        <v>0</v>
      </c>
      <c r="E79" s="13">
        <v>1884600</v>
      </c>
      <c r="F79" s="13">
        <v>115400</v>
      </c>
      <c r="G79" s="8">
        <v>0</v>
      </c>
      <c r="H79" s="8">
        <f t="shared" ref="H79:H80" si="68">SUM(I79:L79)</f>
        <v>0</v>
      </c>
      <c r="I79" s="8">
        <v>0</v>
      </c>
      <c r="J79" s="8">
        <v>0</v>
      </c>
      <c r="K79" s="8">
        <v>0</v>
      </c>
      <c r="L79" s="5">
        <v>0</v>
      </c>
      <c r="M79" s="8">
        <f t="shared" ref="M79:M80" si="69">H79*100/C79</f>
        <v>0</v>
      </c>
      <c r="N79" s="7" t="s">
        <v>12</v>
      </c>
    </row>
    <row r="80" spans="1:14" s="4" customFormat="1" ht="204" x14ac:dyDescent="0.25">
      <c r="A80" s="7">
        <v>57</v>
      </c>
      <c r="B80" s="7" t="s">
        <v>93</v>
      </c>
      <c r="C80" s="5">
        <f t="shared" si="59"/>
        <v>5285259.47</v>
      </c>
      <c r="D80" s="5">
        <v>0</v>
      </c>
      <c r="E80" s="13">
        <v>4980300</v>
      </c>
      <c r="F80" s="13">
        <v>304959.46999999997</v>
      </c>
      <c r="G80" s="8">
        <v>0</v>
      </c>
      <c r="H80" s="8">
        <f t="shared" si="68"/>
        <v>4053410.9</v>
      </c>
      <c r="I80" s="8">
        <v>0</v>
      </c>
      <c r="J80" s="8">
        <v>3819529.1</v>
      </c>
      <c r="K80" s="8">
        <v>233881.8</v>
      </c>
      <c r="L80" s="5">
        <v>0</v>
      </c>
      <c r="M80" s="8">
        <f t="shared" si="69"/>
        <v>76.692751283221298</v>
      </c>
      <c r="N80" s="7" t="s">
        <v>12</v>
      </c>
    </row>
    <row r="81" spans="1:14" s="4" customFormat="1" ht="127.5" x14ac:dyDescent="0.25">
      <c r="A81" s="7">
        <v>58</v>
      </c>
      <c r="B81" s="7" t="s">
        <v>134</v>
      </c>
      <c r="C81" s="5">
        <f t="shared" ref="C81" si="70">SUM(D81:G81)</f>
        <v>1100000</v>
      </c>
      <c r="D81" s="5">
        <v>0</v>
      </c>
      <c r="E81" s="13">
        <v>1100000</v>
      </c>
      <c r="F81" s="13">
        <v>0</v>
      </c>
      <c r="G81" s="8">
        <v>0</v>
      </c>
      <c r="H81" s="8">
        <f t="shared" ref="H81" si="71">SUM(I81:L81)</f>
        <v>330000</v>
      </c>
      <c r="I81" s="8">
        <v>0</v>
      </c>
      <c r="J81" s="8">
        <v>330000</v>
      </c>
      <c r="K81" s="8">
        <v>0</v>
      </c>
      <c r="L81" s="5">
        <v>0</v>
      </c>
      <c r="M81" s="8">
        <f t="shared" ref="M81" si="72">H81*100/C81</f>
        <v>30</v>
      </c>
      <c r="N81" s="7" t="s">
        <v>122</v>
      </c>
    </row>
    <row r="82" spans="1:14" s="4" customFormat="1" ht="127.5" x14ac:dyDescent="0.25">
      <c r="A82" s="7">
        <v>59</v>
      </c>
      <c r="B82" s="7" t="s">
        <v>135</v>
      </c>
      <c r="C82" s="5">
        <f t="shared" ref="C82" si="73">SUM(D82:G82)</f>
        <v>1100000</v>
      </c>
      <c r="D82" s="5">
        <v>0</v>
      </c>
      <c r="E82" s="13">
        <v>1100000</v>
      </c>
      <c r="F82" s="13">
        <v>0</v>
      </c>
      <c r="G82" s="8">
        <v>0</v>
      </c>
      <c r="H82" s="8">
        <f t="shared" ref="H82" si="74">SUM(I82:L82)</f>
        <v>1100000</v>
      </c>
      <c r="I82" s="8">
        <v>0</v>
      </c>
      <c r="J82" s="8">
        <v>1100000</v>
      </c>
      <c r="K82" s="8">
        <v>0</v>
      </c>
      <c r="L82" s="5">
        <v>0</v>
      </c>
      <c r="M82" s="8">
        <f t="shared" ref="M82" si="75">H82*100/C82</f>
        <v>100</v>
      </c>
      <c r="N82" s="7" t="s">
        <v>122</v>
      </c>
    </row>
    <row r="83" spans="1:14" s="4" customFormat="1" ht="127.5" x14ac:dyDescent="0.25">
      <c r="A83" s="7">
        <v>60</v>
      </c>
      <c r="B83" s="7" t="s">
        <v>136</v>
      </c>
      <c r="C83" s="5">
        <f t="shared" ref="C83" si="76">SUM(D83:G83)</f>
        <v>1100000</v>
      </c>
      <c r="D83" s="5">
        <v>0</v>
      </c>
      <c r="E83" s="13">
        <v>1100000</v>
      </c>
      <c r="F83" s="13">
        <v>0</v>
      </c>
      <c r="G83" s="8">
        <v>0</v>
      </c>
      <c r="H83" s="8">
        <f t="shared" ref="H83" si="77">SUM(I83:L83)</f>
        <v>1100000</v>
      </c>
      <c r="I83" s="8">
        <v>0</v>
      </c>
      <c r="J83" s="8">
        <f>J82</f>
        <v>1100000</v>
      </c>
      <c r="K83" s="8">
        <v>0</v>
      </c>
      <c r="L83" s="5">
        <v>0</v>
      </c>
      <c r="M83" s="8">
        <f t="shared" ref="M83" si="78">H83*100/C83</f>
        <v>100</v>
      </c>
      <c r="N83" s="7" t="s">
        <v>122</v>
      </c>
    </row>
    <row r="84" spans="1:14" s="4" customFormat="1" ht="204" x14ac:dyDescent="0.25">
      <c r="A84" s="7">
        <v>61</v>
      </c>
      <c r="B84" s="7" t="s">
        <v>160</v>
      </c>
      <c r="C84" s="5">
        <f t="shared" ref="C84:C91" si="79">SUM(D84:G84)</f>
        <v>127347.99</v>
      </c>
      <c r="D84" s="5">
        <v>0</v>
      </c>
      <c r="E84" s="13">
        <v>120000</v>
      </c>
      <c r="F84" s="13">
        <v>7347.99</v>
      </c>
      <c r="G84" s="8">
        <v>0</v>
      </c>
      <c r="H84" s="8">
        <f t="shared" ref="H84" si="80">SUM(I84:L84)</f>
        <v>0</v>
      </c>
      <c r="I84" s="8">
        <v>0</v>
      </c>
      <c r="J84" s="8">
        <v>0</v>
      </c>
      <c r="K84" s="8">
        <v>0</v>
      </c>
      <c r="L84" s="5">
        <v>0</v>
      </c>
      <c r="M84" s="8">
        <f t="shared" ref="M84" si="81">H84*100/C84</f>
        <v>0</v>
      </c>
      <c r="N84" s="7" t="s">
        <v>12</v>
      </c>
    </row>
    <row r="85" spans="1:14" s="4" customFormat="1" ht="204" x14ac:dyDescent="0.25">
      <c r="A85" s="7">
        <v>62</v>
      </c>
      <c r="B85" s="7" t="s">
        <v>161</v>
      </c>
      <c r="C85" s="5">
        <f t="shared" si="79"/>
        <v>31836.99</v>
      </c>
      <c r="D85" s="5">
        <v>0</v>
      </c>
      <c r="E85" s="13">
        <v>30000</v>
      </c>
      <c r="F85" s="13">
        <v>1836.99</v>
      </c>
      <c r="G85" s="8">
        <v>0</v>
      </c>
      <c r="H85" s="8">
        <f t="shared" ref="H85" si="82">SUM(I85:L85)</f>
        <v>0</v>
      </c>
      <c r="I85" s="8">
        <v>0</v>
      </c>
      <c r="J85" s="8">
        <v>0</v>
      </c>
      <c r="K85" s="8">
        <v>0</v>
      </c>
      <c r="L85" s="5">
        <v>0</v>
      </c>
      <c r="M85" s="8">
        <f t="shared" ref="M85" si="83">H85*100/C85</f>
        <v>0</v>
      </c>
      <c r="N85" s="7" t="s">
        <v>12</v>
      </c>
    </row>
    <row r="86" spans="1:14" s="4" customFormat="1" ht="204" x14ac:dyDescent="0.25">
      <c r="A86" s="7">
        <v>63</v>
      </c>
      <c r="B86" s="7" t="s">
        <v>162</v>
      </c>
      <c r="C86" s="5">
        <f t="shared" si="79"/>
        <v>95510.98</v>
      </c>
      <c r="D86" s="5">
        <v>0</v>
      </c>
      <c r="E86" s="13">
        <v>90000</v>
      </c>
      <c r="F86" s="13">
        <v>5510.98</v>
      </c>
      <c r="G86" s="8">
        <v>0</v>
      </c>
      <c r="H86" s="8">
        <f t="shared" ref="H86" si="84">SUM(I86:L86)</f>
        <v>0</v>
      </c>
      <c r="I86" s="8">
        <v>0</v>
      </c>
      <c r="J86" s="8">
        <v>0</v>
      </c>
      <c r="K86" s="8">
        <v>0</v>
      </c>
      <c r="L86" s="5">
        <v>0</v>
      </c>
      <c r="M86" s="8">
        <f t="shared" ref="M86" si="85">H86*100/C86</f>
        <v>0</v>
      </c>
      <c r="N86" s="7" t="s">
        <v>12</v>
      </c>
    </row>
    <row r="87" spans="1:14" s="4" customFormat="1" ht="204" x14ac:dyDescent="0.25">
      <c r="A87" s="7">
        <v>64</v>
      </c>
      <c r="B87" s="7" t="s">
        <v>163</v>
      </c>
      <c r="C87" s="5">
        <f t="shared" si="79"/>
        <v>95510.98</v>
      </c>
      <c r="D87" s="5">
        <v>0</v>
      </c>
      <c r="E87" s="13">
        <v>90000</v>
      </c>
      <c r="F87" s="13">
        <v>5510.98</v>
      </c>
      <c r="G87" s="8">
        <v>0</v>
      </c>
      <c r="H87" s="8">
        <f t="shared" ref="H87" si="86">SUM(I87:L87)</f>
        <v>0</v>
      </c>
      <c r="I87" s="8">
        <v>0</v>
      </c>
      <c r="J87" s="8">
        <v>0</v>
      </c>
      <c r="K87" s="8">
        <v>0</v>
      </c>
      <c r="L87" s="5">
        <v>0</v>
      </c>
      <c r="M87" s="8">
        <f t="shared" ref="M87" si="87">H87*100/C87</f>
        <v>0</v>
      </c>
      <c r="N87" s="7" t="s">
        <v>12</v>
      </c>
    </row>
    <row r="88" spans="1:14" s="4" customFormat="1" ht="204" x14ac:dyDescent="0.25">
      <c r="A88" s="7">
        <v>65</v>
      </c>
      <c r="B88" s="7" t="s">
        <v>164</v>
      </c>
      <c r="C88" s="5">
        <f t="shared" si="79"/>
        <v>95510.98</v>
      </c>
      <c r="D88" s="5">
        <v>0</v>
      </c>
      <c r="E88" s="13">
        <v>90000</v>
      </c>
      <c r="F88" s="13">
        <v>5510.98</v>
      </c>
      <c r="G88" s="8">
        <v>0</v>
      </c>
      <c r="H88" s="8">
        <f t="shared" ref="H88" si="88">SUM(I88:L88)</f>
        <v>0</v>
      </c>
      <c r="I88" s="8">
        <v>0</v>
      </c>
      <c r="J88" s="8">
        <v>0</v>
      </c>
      <c r="K88" s="8">
        <v>0</v>
      </c>
      <c r="L88" s="5">
        <v>0</v>
      </c>
      <c r="M88" s="8">
        <f t="shared" ref="M88" si="89">H88*100/C88</f>
        <v>0</v>
      </c>
      <c r="N88" s="7" t="s">
        <v>12</v>
      </c>
    </row>
    <row r="89" spans="1:14" s="4" customFormat="1" ht="204" x14ac:dyDescent="0.25">
      <c r="A89" s="7">
        <v>66</v>
      </c>
      <c r="B89" s="7" t="s">
        <v>165</v>
      </c>
      <c r="C89" s="5">
        <f t="shared" si="79"/>
        <v>74286.320000000007</v>
      </c>
      <c r="D89" s="5">
        <v>0</v>
      </c>
      <c r="E89" s="13">
        <v>70000</v>
      </c>
      <c r="F89" s="13">
        <v>4286.32</v>
      </c>
      <c r="G89" s="8">
        <v>0</v>
      </c>
      <c r="H89" s="8">
        <f t="shared" ref="H89" si="90">SUM(I89:L89)</f>
        <v>0</v>
      </c>
      <c r="I89" s="8">
        <v>0</v>
      </c>
      <c r="J89" s="8">
        <v>0</v>
      </c>
      <c r="K89" s="8">
        <v>0</v>
      </c>
      <c r="L89" s="5">
        <v>0</v>
      </c>
      <c r="M89" s="8">
        <f t="shared" ref="M89" si="91">H89*100/C89</f>
        <v>0</v>
      </c>
      <c r="N89" s="7" t="s">
        <v>12</v>
      </c>
    </row>
    <row r="90" spans="1:14" s="4" customFormat="1" ht="204" x14ac:dyDescent="0.25">
      <c r="A90" s="7">
        <v>67</v>
      </c>
      <c r="B90" s="7" t="s">
        <v>166</v>
      </c>
      <c r="C90" s="5">
        <f t="shared" si="79"/>
        <v>21224.66</v>
      </c>
      <c r="D90" s="5">
        <v>0</v>
      </c>
      <c r="E90" s="13">
        <v>20000</v>
      </c>
      <c r="F90" s="13">
        <v>1224.6600000000001</v>
      </c>
      <c r="G90" s="8">
        <v>0</v>
      </c>
      <c r="H90" s="8">
        <f t="shared" ref="H90" si="92">SUM(I90:L90)</f>
        <v>0</v>
      </c>
      <c r="I90" s="8">
        <v>0</v>
      </c>
      <c r="J90" s="8">
        <v>0</v>
      </c>
      <c r="K90" s="8">
        <v>0</v>
      </c>
      <c r="L90" s="5">
        <v>0</v>
      </c>
      <c r="M90" s="8">
        <f t="shared" ref="M90" si="93">H90*100/C90</f>
        <v>0</v>
      </c>
      <c r="N90" s="7" t="s">
        <v>12</v>
      </c>
    </row>
    <row r="91" spans="1:14" s="4" customFormat="1" ht="204" x14ac:dyDescent="0.25">
      <c r="A91" s="7">
        <v>68</v>
      </c>
      <c r="B91" s="7" t="s">
        <v>167</v>
      </c>
      <c r="C91" s="5">
        <f t="shared" si="79"/>
        <v>19102.2</v>
      </c>
      <c r="D91" s="5">
        <v>0</v>
      </c>
      <c r="E91" s="13">
        <v>18000</v>
      </c>
      <c r="F91" s="13">
        <v>1102.2</v>
      </c>
      <c r="G91" s="8">
        <v>0</v>
      </c>
      <c r="H91" s="8">
        <f t="shared" ref="H91" si="94">SUM(I91:L91)</f>
        <v>0</v>
      </c>
      <c r="I91" s="8">
        <v>0</v>
      </c>
      <c r="J91" s="8">
        <v>0</v>
      </c>
      <c r="K91" s="8">
        <v>0</v>
      </c>
      <c r="L91" s="5">
        <v>0</v>
      </c>
      <c r="M91" s="8">
        <f t="shared" ref="M91" si="95">H91*100/C91</f>
        <v>0</v>
      </c>
      <c r="N91" s="7" t="s">
        <v>12</v>
      </c>
    </row>
    <row r="92" spans="1:14" s="4" customFormat="1" ht="76.5" x14ac:dyDescent="0.25">
      <c r="A92" s="7">
        <v>69</v>
      </c>
      <c r="B92" s="7" t="s">
        <v>18</v>
      </c>
      <c r="C92" s="5">
        <f t="shared" si="59"/>
        <v>1022479.1499999999</v>
      </c>
      <c r="D92" s="5">
        <v>0</v>
      </c>
      <c r="E92" s="5">
        <v>0</v>
      </c>
      <c r="F92" s="5">
        <v>1022479.1499999999</v>
      </c>
      <c r="G92" s="8">
        <v>0</v>
      </c>
      <c r="H92" s="8">
        <f t="shared" si="57"/>
        <v>382234.44</v>
      </c>
      <c r="I92" s="8">
        <v>0</v>
      </c>
      <c r="J92" s="8">
        <v>0</v>
      </c>
      <c r="K92" s="8">
        <v>382234.44</v>
      </c>
      <c r="L92" s="5">
        <v>0</v>
      </c>
      <c r="M92" s="8">
        <f t="shared" si="58"/>
        <v>37.383103606562543</v>
      </c>
      <c r="N92" s="7" t="s">
        <v>44</v>
      </c>
    </row>
    <row r="93" spans="1:14" s="4" customFormat="1" ht="255.75" customHeight="1" x14ac:dyDescent="0.25">
      <c r="A93" s="7">
        <v>70</v>
      </c>
      <c r="B93" s="7" t="s">
        <v>94</v>
      </c>
      <c r="C93" s="5">
        <f t="shared" si="59"/>
        <v>1177520.8500000001</v>
      </c>
      <c r="D93" s="5">
        <v>0</v>
      </c>
      <c r="E93" s="5">
        <v>0</v>
      </c>
      <c r="F93" s="5">
        <v>1177520.8500000001</v>
      </c>
      <c r="G93" s="8">
        <v>0</v>
      </c>
      <c r="H93" s="8">
        <f t="shared" si="57"/>
        <v>509397.04</v>
      </c>
      <c r="I93" s="8">
        <v>0</v>
      </c>
      <c r="J93" s="8">
        <v>0</v>
      </c>
      <c r="K93" s="8">
        <v>509397.04</v>
      </c>
      <c r="L93" s="5">
        <v>0</v>
      </c>
      <c r="M93" s="8">
        <f t="shared" si="58"/>
        <v>43.260129109391137</v>
      </c>
      <c r="N93" s="7" t="s">
        <v>95</v>
      </c>
    </row>
    <row r="94" spans="1:14" s="4" customFormat="1" ht="153" x14ac:dyDescent="0.25">
      <c r="A94" s="7">
        <v>71</v>
      </c>
      <c r="B94" s="7" t="s">
        <v>19</v>
      </c>
      <c r="C94" s="5">
        <f t="shared" si="59"/>
        <v>38362800</v>
      </c>
      <c r="D94" s="5">
        <v>38362800</v>
      </c>
      <c r="E94" s="5">
        <v>0</v>
      </c>
      <c r="F94" s="5">
        <v>0</v>
      </c>
      <c r="G94" s="8">
        <v>0</v>
      </c>
      <c r="H94" s="8">
        <f t="shared" si="57"/>
        <v>27779733.300000001</v>
      </c>
      <c r="I94" s="8">
        <v>27779733.300000001</v>
      </c>
      <c r="J94" s="8">
        <v>0</v>
      </c>
      <c r="K94" s="8">
        <v>0</v>
      </c>
      <c r="L94" s="5">
        <v>0</v>
      </c>
      <c r="M94" s="8">
        <f t="shared" si="58"/>
        <v>72.413205761831776</v>
      </c>
      <c r="N94" s="7" t="s">
        <v>45</v>
      </c>
    </row>
    <row r="95" spans="1:14" s="4" customFormat="1" ht="89.25" x14ac:dyDescent="0.25">
      <c r="A95" s="7">
        <v>72</v>
      </c>
      <c r="B95" s="7" t="s">
        <v>13</v>
      </c>
      <c r="C95" s="5">
        <f t="shared" si="59"/>
        <v>423801</v>
      </c>
      <c r="D95" s="5">
        <v>0</v>
      </c>
      <c r="E95" s="5">
        <v>0</v>
      </c>
      <c r="F95" s="5">
        <v>423801</v>
      </c>
      <c r="G95" s="8">
        <v>0</v>
      </c>
      <c r="H95" s="8">
        <f t="shared" si="57"/>
        <v>259713.38</v>
      </c>
      <c r="I95" s="8">
        <v>0</v>
      </c>
      <c r="J95" s="8">
        <v>0</v>
      </c>
      <c r="K95" s="8">
        <v>259713.38</v>
      </c>
      <c r="L95" s="5">
        <v>0</v>
      </c>
      <c r="M95" s="8">
        <f t="shared" si="58"/>
        <v>61.281917692501906</v>
      </c>
      <c r="N95" s="7" t="s">
        <v>14</v>
      </c>
    </row>
    <row r="96" spans="1:14" s="4" customFormat="1" ht="76.5" x14ac:dyDescent="0.25">
      <c r="A96" s="7">
        <v>73</v>
      </c>
      <c r="B96" s="7" t="s">
        <v>20</v>
      </c>
      <c r="C96" s="5">
        <f t="shared" si="59"/>
        <v>90942.62000000001</v>
      </c>
      <c r="D96" s="5">
        <v>0</v>
      </c>
      <c r="E96" s="5">
        <v>90942.62000000001</v>
      </c>
      <c r="F96" s="5">
        <v>0</v>
      </c>
      <c r="G96" s="8">
        <v>0</v>
      </c>
      <c r="H96" s="8">
        <f t="shared" si="57"/>
        <v>53617.96</v>
      </c>
      <c r="I96" s="8">
        <v>0</v>
      </c>
      <c r="J96" s="8">
        <v>53617.96</v>
      </c>
      <c r="K96" s="8">
        <v>0</v>
      </c>
      <c r="L96" s="5">
        <v>0</v>
      </c>
      <c r="M96" s="8">
        <f t="shared" si="58"/>
        <v>58.958011106343754</v>
      </c>
      <c r="N96" s="7" t="s">
        <v>46</v>
      </c>
    </row>
    <row r="97" spans="1:14" s="4" customFormat="1" ht="146.25" customHeight="1" x14ac:dyDescent="0.25">
      <c r="A97" s="7">
        <v>74</v>
      </c>
      <c r="B97" s="7" t="s">
        <v>49</v>
      </c>
      <c r="C97" s="5">
        <f t="shared" si="59"/>
        <v>8727299.1600000001</v>
      </c>
      <c r="D97" s="5">
        <v>0</v>
      </c>
      <c r="E97" s="5">
        <v>8727299.1600000001</v>
      </c>
      <c r="F97" s="5">
        <v>0</v>
      </c>
      <c r="G97" s="8">
        <v>0</v>
      </c>
      <c r="H97" s="8">
        <f t="shared" si="57"/>
        <v>2816660.88</v>
      </c>
      <c r="I97" s="8">
        <v>0</v>
      </c>
      <c r="J97" s="8">
        <v>2816660.88</v>
      </c>
      <c r="K97" s="8">
        <v>0</v>
      </c>
      <c r="L97" s="5">
        <v>0</v>
      </c>
      <c r="M97" s="8">
        <f t="shared" si="58"/>
        <v>32.274141499693933</v>
      </c>
      <c r="N97" s="7" t="s">
        <v>47</v>
      </c>
    </row>
    <row r="98" spans="1:14" s="4" customFormat="1" ht="76.5" x14ac:dyDescent="0.25">
      <c r="A98" s="7">
        <v>75</v>
      </c>
      <c r="B98" s="7" t="s">
        <v>21</v>
      </c>
      <c r="C98" s="5">
        <f t="shared" si="59"/>
        <v>497661.04000000004</v>
      </c>
      <c r="D98" s="5">
        <v>0</v>
      </c>
      <c r="E98" s="5">
        <v>497661.04000000004</v>
      </c>
      <c r="F98" s="5">
        <v>0</v>
      </c>
      <c r="G98" s="8">
        <v>0</v>
      </c>
      <c r="H98" s="8">
        <f t="shared" si="57"/>
        <v>171854.16</v>
      </c>
      <c r="I98" s="8">
        <v>0</v>
      </c>
      <c r="J98" s="8">
        <v>171854.16</v>
      </c>
      <c r="K98" s="8">
        <v>0</v>
      </c>
      <c r="L98" s="5">
        <v>0</v>
      </c>
      <c r="M98" s="8">
        <f t="shared" si="58"/>
        <v>34.53237167209231</v>
      </c>
      <c r="N98" s="7" t="s">
        <v>48</v>
      </c>
    </row>
    <row r="99" spans="1:14" s="4" customFormat="1" ht="38.25" x14ac:dyDescent="0.25">
      <c r="A99" s="7">
        <v>76</v>
      </c>
      <c r="B99" s="7" t="s">
        <v>15</v>
      </c>
      <c r="C99" s="5">
        <f t="shared" si="59"/>
        <v>11186900.4</v>
      </c>
      <c r="D99" s="5">
        <v>0</v>
      </c>
      <c r="E99" s="5">
        <v>11186900.4</v>
      </c>
      <c r="F99" s="5">
        <v>0</v>
      </c>
      <c r="G99" s="8">
        <v>0</v>
      </c>
      <c r="H99" s="8">
        <f t="shared" si="57"/>
        <v>10584405.550000001</v>
      </c>
      <c r="I99" s="8">
        <v>0</v>
      </c>
      <c r="J99" s="8">
        <v>10584405.550000001</v>
      </c>
      <c r="K99" s="8">
        <v>0</v>
      </c>
      <c r="L99" s="5">
        <v>0</v>
      </c>
      <c r="M99" s="8">
        <f t="shared" si="58"/>
        <v>94.614282522797836</v>
      </c>
      <c r="N99" s="7" t="s">
        <v>41</v>
      </c>
    </row>
    <row r="100" spans="1:14" s="4" customFormat="1" ht="143.25" customHeight="1" x14ac:dyDescent="0.25">
      <c r="A100" s="7">
        <v>77</v>
      </c>
      <c r="B100" s="7" t="s">
        <v>1</v>
      </c>
      <c r="C100" s="5">
        <f t="shared" si="59"/>
        <v>30944989.469999999</v>
      </c>
      <c r="D100" s="14">
        <v>22589842.309999999</v>
      </c>
      <c r="E100" s="14">
        <v>7736247.3399999999</v>
      </c>
      <c r="F100" s="14">
        <v>618899.81999999995</v>
      </c>
      <c r="G100" s="8">
        <v>0</v>
      </c>
      <c r="H100" s="8">
        <f t="shared" si="57"/>
        <v>16575524.489999998</v>
      </c>
      <c r="I100" s="8">
        <v>12100132.84</v>
      </c>
      <c r="J100" s="8">
        <v>4143881.13</v>
      </c>
      <c r="K100" s="8">
        <v>331510.52</v>
      </c>
      <c r="L100" s="5">
        <v>0</v>
      </c>
      <c r="M100" s="8">
        <f t="shared" si="58"/>
        <v>53.564485798482316</v>
      </c>
      <c r="N100" s="7" t="s">
        <v>47</v>
      </c>
    </row>
    <row r="101" spans="1:14" s="4" customFormat="1" ht="133.5" customHeight="1" x14ac:dyDescent="0.25">
      <c r="A101" s="7">
        <v>78</v>
      </c>
      <c r="B101" s="7" t="s">
        <v>96</v>
      </c>
      <c r="C101" s="5">
        <f t="shared" ref="C101" si="96">SUM(D101:G101)</f>
        <v>923403.4</v>
      </c>
      <c r="D101" s="14">
        <v>0</v>
      </c>
      <c r="E101" s="14">
        <v>923403.4</v>
      </c>
      <c r="F101" s="14">
        <v>0</v>
      </c>
      <c r="G101" s="8">
        <v>0</v>
      </c>
      <c r="H101" s="8">
        <f t="shared" ref="H101" si="97">SUM(I101:L101)</f>
        <v>0</v>
      </c>
      <c r="I101" s="8">
        <v>0</v>
      </c>
      <c r="J101" s="8">
        <v>0</v>
      </c>
      <c r="K101" s="8">
        <v>0</v>
      </c>
      <c r="L101" s="5">
        <v>0</v>
      </c>
      <c r="M101" s="8">
        <f t="shared" si="58"/>
        <v>0</v>
      </c>
      <c r="N101" s="7" t="s">
        <v>97</v>
      </c>
    </row>
    <row r="102" spans="1:14" s="4" customFormat="1" ht="69.75" customHeight="1" x14ac:dyDescent="0.25">
      <c r="A102" s="7">
        <v>79</v>
      </c>
      <c r="B102" s="7" t="s">
        <v>168</v>
      </c>
      <c r="C102" s="5">
        <f t="shared" si="59"/>
        <v>955500</v>
      </c>
      <c r="D102" s="14">
        <v>0</v>
      </c>
      <c r="E102" s="14">
        <v>0</v>
      </c>
      <c r="F102" s="14">
        <v>955500</v>
      </c>
      <c r="G102" s="8">
        <v>0</v>
      </c>
      <c r="H102" s="8">
        <f t="shared" ref="H102" si="98">SUM(I102:L102)</f>
        <v>532884</v>
      </c>
      <c r="I102" s="8">
        <v>0</v>
      </c>
      <c r="J102" s="8">
        <v>0</v>
      </c>
      <c r="K102" s="8">
        <v>532884</v>
      </c>
      <c r="L102" s="5">
        <v>0</v>
      </c>
      <c r="M102" s="8">
        <f t="shared" ref="M102" si="99">H102*100/C102</f>
        <v>55.770172684458402</v>
      </c>
      <c r="N102" s="7" t="s">
        <v>169</v>
      </c>
    </row>
    <row r="103" spans="1:14" s="4" customFormat="1" x14ac:dyDescent="0.25">
      <c r="A103" s="31" t="s">
        <v>22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3"/>
    </row>
    <row r="104" spans="1:14" s="4" customFormat="1" ht="38.25" customHeight="1" x14ac:dyDescent="0.25">
      <c r="A104" s="7">
        <v>80</v>
      </c>
      <c r="B104" s="7" t="s">
        <v>9</v>
      </c>
      <c r="C104" s="5">
        <f>SUM(D104:F104)</f>
        <v>98478230.590000004</v>
      </c>
      <c r="D104" s="5">
        <v>0</v>
      </c>
      <c r="E104" s="5">
        <v>0</v>
      </c>
      <c r="F104" s="5">
        <v>98478230.590000004</v>
      </c>
      <c r="G104" s="8">
        <v>0</v>
      </c>
      <c r="H104" s="8">
        <f t="shared" ref="H104:H111" si="100">SUM(I104:L104)</f>
        <v>71680280.870000005</v>
      </c>
      <c r="I104" s="8">
        <v>0</v>
      </c>
      <c r="J104" s="8">
        <v>0</v>
      </c>
      <c r="K104" s="8">
        <v>71680280.870000005</v>
      </c>
      <c r="L104" s="5">
        <v>0</v>
      </c>
      <c r="M104" s="8">
        <f t="shared" ref="M104:M111" si="101">H104*100/C104</f>
        <v>72.78794555969489</v>
      </c>
      <c r="N104" s="7" t="s">
        <v>10</v>
      </c>
    </row>
    <row r="105" spans="1:14" s="4" customFormat="1" ht="60" customHeight="1" x14ac:dyDescent="0.25">
      <c r="A105" s="7">
        <v>81</v>
      </c>
      <c r="B105" s="7" t="s">
        <v>98</v>
      </c>
      <c r="C105" s="5">
        <f t="shared" ref="C105:C108" si="102">SUM(D105:F105)</f>
        <v>7571400</v>
      </c>
      <c r="D105" s="5">
        <v>0</v>
      </c>
      <c r="E105" s="5">
        <v>0</v>
      </c>
      <c r="F105" s="5">
        <v>7571400</v>
      </c>
      <c r="G105" s="8">
        <v>0</v>
      </c>
      <c r="H105" s="8">
        <f t="shared" ref="H105:H108" si="103">SUM(I105:L105)</f>
        <v>931144</v>
      </c>
      <c r="I105" s="8">
        <v>0</v>
      </c>
      <c r="J105" s="8">
        <v>0</v>
      </c>
      <c r="K105" s="8">
        <v>931144</v>
      </c>
      <c r="L105" s="5">
        <v>0</v>
      </c>
      <c r="M105" s="8">
        <f t="shared" ref="M105:M108" si="104">H105*100/C105</f>
        <v>12.298174710093246</v>
      </c>
      <c r="N105" s="7" t="s">
        <v>100</v>
      </c>
    </row>
    <row r="106" spans="1:14" s="4" customFormat="1" ht="126" customHeight="1" x14ac:dyDescent="0.25">
      <c r="A106" s="7">
        <v>82</v>
      </c>
      <c r="B106" s="7" t="s">
        <v>137</v>
      </c>
      <c r="C106" s="5">
        <f t="shared" si="102"/>
        <v>482785.82</v>
      </c>
      <c r="D106" s="5">
        <v>0</v>
      </c>
      <c r="E106" s="5">
        <v>0</v>
      </c>
      <c r="F106" s="5">
        <v>482785.82</v>
      </c>
      <c r="G106" s="8">
        <v>0</v>
      </c>
      <c r="H106" s="8">
        <f t="shared" si="103"/>
        <v>0</v>
      </c>
      <c r="I106" s="8">
        <v>0</v>
      </c>
      <c r="J106" s="8">
        <v>0</v>
      </c>
      <c r="K106" s="8">
        <v>0</v>
      </c>
      <c r="L106" s="5">
        <v>0</v>
      </c>
      <c r="M106" s="8">
        <f t="shared" si="104"/>
        <v>0</v>
      </c>
      <c r="N106" s="7" t="s">
        <v>87</v>
      </c>
    </row>
    <row r="107" spans="1:14" s="4" customFormat="1" ht="96.75" customHeight="1" x14ac:dyDescent="0.25">
      <c r="A107" s="7">
        <v>83</v>
      </c>
      <c r="B107" s="7" t="s">
        <v>99</v>
      </c>
      <c r="C107" s="5">
        <f t="shared" si="102"/>
        <v>493311.97</v>
      </c>
      <c r="D107" s="5">
        <v>0</v>
      </c>
      <c r="E107" s="5">
        <v>0</v>
      </c>
      <c r="F107" s="5">
        <v>493311.97</v>
      </c>
      <c r="G107" s="8">
        <v>0</v>
      </c>
      <c r="H107" s="8">
        <f t="shared" si="103"/>
        <v>493311.97</v>
      </c>
      <c r="I107" s="8">
        <v>0</v>
      </c>
      <c r="J107" s="8">
        <v>0</v>
      </c>
      <c r="K107" s="8">
        <v>493311.97</v>
      </c>
      <c r="L107" s="5">
        <v>0</v>
      </c>
      <c r="M107" s="8">
        <f t="shared" si="104"/>
        <v>100</v>
      </c>
      <c r="N107" s="7" t="s">
        <v>101</v>
      </c>
    </row>
    <row r="108" spans="1:14" s="4" customFormat="1" ht="147.75" customHeight="1" x14ac:dyDescent="0.25">
      <c r="A108" s="7">
        <v>84</v>
      </c>
      <c r="B108" s="7" t="s">
        <v>170</v>
      </c>
      <c r="C108" s="5">
        <f t="shared" si="102"/>
        <v>683376.09</v>
      </c>
      <c r="D108" s="5">
        <v>0</v>
      </c>
      <c r="E108" s="5">
        <v>0</v>
      </c>
      <c r="F108" s="5">
        <v>683376.09</v>
      </c>
      <c r="G108" s="8">
        <v>0</v>
      </c>
      <c r="H108" s="8">
        <f t="shared" si="103"/>
        <v>75698.45</v>
      </c>
      <c r="I108" s="8">
        <v>0</v>
      </c>
      <c r="J108" s="8">
        <v>0</v>
      </c>
      <c r="K108" s="8">
        <v>75698.45</v>
      </c>
      <c r="L108" s="5">
        <v>0</v>
      </c>
      <c r="M108" s="8">
        <f t="shared" si="104"/>
        <v>11.07712884716233</v>
      </c>
      <c r="N108" s="7" t="s">
        <v>102</v>
      </c>
    </row>
    <row r="109" spans="1:14" s="4" customFormat="1" ht="95.25" customHeight="1" x14ac:dyDescent="0.25">
      <c r="A109" s="7">
        <v>85</v>
      </c>
      <c r="B109" s="7" t="s">
        <v>138</v>
      </c>
      <c r="C109" s="5">
        <f t="shared" ref="C109" si="105">SUM(D109:F109)</f>
        <v>1716530.99</v>
      </c>
      <c r="D109" s="5">
        <v>0</v>
      </c>
      <c r="E109" s="5">
        <v>0</v>
      </c>
      <c r="F109" s="5">
        <v>1716530.99</v>
      </c>
      <c r="G109" s="8">
        <v>0</v>
      </c>
      <c r="H109" s="8">
        <f t="shared" ref="H109" si="106">SUM(I109:L109)</f>
        <v>0</v>
      </c>
      <c r="I109" s="8">
        <v>0</v>
      </c>
      <c r="J109" s="8">
        <v>0</v>
      </c>
      <c r="K109" s="8">
        <v>0</v>
      </c>
      <c r="L109" s="5">
        <v>0</v>
      </c>
      <c r="M109" s="8">
        <f t="shared" ref="M109" si="107">H109*100/C109</f>
        <v>0</v>
      </c>
      <c r="N109" s="7" t="s">
        <v>101</v>
      </c>
    </row>
    <row r="110" spans="1:14" s="4" customFormat="1" ht="89.25" x14ac:dyDescent="0.25">
      <c r="A110" s="7">
        <v>86</v>
      </c>
      <c r="B110" s="7" t="s">
        <v>13</v>
      </c>
      <c r="C110" s="5">
        <f>SUM(D110:F110)</f>
        <v>70308</v>
      </c>
      <c r="D110" s="5">
        <v>0</v>
      </c>
      <c r="E110" s="5">
        <v>0</v>
      </c>
      <c r="F110" s="5">
        <v>70308</v>
      </c>
      <c r="G110" s="8">
        <v>0</v>
      </c>
      <c r="H110" s="8">
        <f t="shared" si="100"/>
        <v>15624</v>
      </c>
      <c r="I110" s="8">
        <v>0</v>
      </c>
      <c r="J110" s="8">
        <v>0</v>
      </c>
      <c r="K110" s="8">
        <v>15624</v>
      </c>
      <c r="L110" s="5">
        <v>0</v>
      </c>
      <c r="M110" s="8">
        <f t="shared" si="101"/>
        <v>22.222222222222221</v>
      </c>
      <c r="N110" s="7" t="s">
        <v>14</v>
      </c>
    </row>
    <row r="111" spans="1:14" s="4" customFormat="1" ht="38.25" x14ac:dyDescent="0.25">
      <c r="A111" s="7">
        <v>87</v>
      </c>
      <c r="B111" s="7" t="s">
        <v>15</v>
      </c>
      <c r="C111" s="5">
        <f>SUM(D111:F111)</f>
        <v>1951158.1</v>
      </c>
      <c r="D111" s="5">
        <v>0</v>
      </c>
      <c r="E111" s="5">
        <v>1951158.1</v>
      </c>
      <c r="F111" s="5">
        <v>0</v>
      </c>
      <c r="G111" s="8">
        <v>0</v>
      </c>
      <c r="H111" s="8">
        <f t="shared" si="100"/>
        <v>1875695</v>
      </c>
      <c r="I111" s="8">
        <v>0</v>
      </c>
      <c r="J111" s="8">
        <v>1875695</v>
      </c>
      <c r="K111" s="8">
        <v>0</v>
      </c>
      <c r="L111" s="5">
        <v>0</v>
      </c>
      <c r="M111" s="8">
        <f t="shared" si="101"/>
        <v>96.132394396948143</v>
      </c>
      <c r="N111" s="7" t="s">
        <v>41</v>
      </c>
    </row>
    <row r="112" spans="1:14" s="4" customFormat="1" ht="15" customHeight="1" x14ac:dyDescent="0.25">
      <c r="A112" s="42" t="s">
        <v>23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4"/>
    </row>
    <row r="113" spans="1:14" s="4" customFormat="1" ht="38.25" x14ac:dyDescent="0.25">
      <c r="A113" s="7">
        <v>88</v>
      </c>
      <c r="B113" s="7" t="s">
        <v>9</v>
      </c>
      <c r="C113" s="5">
        <f>SUM(D113:F113)</f>
        <v>47200500</v>
      </c>
      <c r="D113" s="5">
        <v>0</v>
      </c>
      <c r="E113" s="5">
        <v>0</v>
      </c>
      <c r="F113" s="5">
        <v>47200500</v>
      </c>
      <c r="G113" s="8">
        <v>0</v>
      </c>
      <c r="H113" s="8">
        <f>SUM(I113:L113)</f>
        <v>29976642.120000001</v>
      </c>
      <c r="I113" s="8">
        <v>0</v>
      </c>
      <c r="J113" s="8">
        <v>0</v>
      </c>
      <c r="K113" s="8">
        <v>29976642.120000001</v>
      </c>
      <c r="L113" s="5">
        <v>0</v>
      </c>
      <c r="M113" s="8">
        <f>H113*100/C113</f>
        <v>63.509162233450915</v>
      </c>
      <c r="N113" s="7" t="s">
        <v>24</v>
      </c>
    </row>
    <row r="114" spans="1:14" s="4" customFormat="1" ht="15" customHeight="1" x14ac:dyDescent="0.25">
      <c r="A114" s="42" t="s">
        <v>25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4"/>
    </row>
    <row r="115" spans="1:14" s="4" customFormat="1" ht="63.75" x14ac:dyDescent="0.25">
      <c r="A115" s="7">
        <v>89</v>
      </c>
      <c r="B115" s="7" t="s">
        <v>26</v>
      </c>
      <c r="C115" s="5">
        <f>SUM(D115:F115)</f>
        <v>50000</v>
      </c>
      <c r="D115" s="5">
        <v>0</v>
      </c>
      <c r="E115" s="5">
        <v>0</v>
      </c>
      <c r="F115" s="5">
        <v>50000</v>
      </c>
      <c r="G115" s="8">
        <v>0</v>
      </c>
      <c r="H115" s="8">
        <f t="shared" ref="H115:H116" si="108">SUM(I115:L115)</f>
        <v>0</v>
      </c>
      <c r="I115" s="8">
        <v>0</v>
      </c>
      <c r="J115" s="8">
        <v>0</v>
      </c>
      <c r="K115" s="8">
        <v>0</v>
      </c>
      <c r="L115" s="5">
        <v>0</v>
      </c>
      <c r="M115" s="8">
        <f t="shared" ref="M115:M116" si="109">H115*100/C115</f>
        <v>0</v>
      </c>
      <c r="N115" s="7" t="s">
        <v>27</v>
      </c>
    </row>
    <row r="116" spans="1:14" s="4" customFormat="1" ht="51" x14ac:dyDescent="0.25">
      <c r="A116" s="7">
        <v>90</v>
      </c>
      <c r="B116" s="7" t="s">
        <v>28</v>
      </c>
      <c r="C116" s="5">
        <f>SUM(D116:F116)</f>
        <v>60000</v>
      </c>
      <c r="D116" s="5">
        <v>0</v>
      </c>
      <c r="E116" s="5">
        <v>0</v>
      </c>
      <c r="F116" s="5">
        <v>60000</v>
      </c>
      <c r="G116" s="8">
        <v>0</v>
      </c>
      <c r="H116" s="8">
        <f t="shared" si="108"/>
        <v>34967.5</v>
      </c>
      <c r="I116" s="8">
        <v>0</v>
      </c>
      <c r="J116" s="8">
        <v>0</v>
      </c>
      <c r="K116" s="8">
        <v>34967.5</v>
      </c>
      <c r="L116" s="5">
        <v>0</v>
      </c>
      <c r="M116" s="8">
        <f t="shared" si="109"/>
        <v>58.279166666666669</v>
      </c>
      <c r="N116" s="7" t="s">
        <v>32</v>
      </c>
    </row>
    <row r="117" spans="1:14" s="4" customFormat="1" ht="15" customHeight="1" x14ac:dyDescent="0.25">
      <c r="A117" s="42" t="s">
        <v>29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4"/>
    </row>
    <row r="118" spans="1:14" s="4" customFormat="1" ht="51" x14ac:dyDescent="0.25">
      <c r="A118" s="7">
        <v>91</v>
      </c>
      <c r="B118" s="7" t="s">
        <v>30</v>
      </c>
      <c r="C118" s="5">
        <f>SUM(D118:F118)</f>
        <v>1140862.8999999999</v>
      </c>
      <c r="D118" s="5">
        <v>0</v>
      </c>
      <c r="E118" s="5">
        <v>0</v>
      </c>
      <c r="F118" s="5">
        <v>1140862.8999999999</v>
      </c>
      <c r="G118" s="8">
        <v>0</v>
      </c>
      <c r="H118" s="8">
        <f>SUM(I118:L118)</f>
        <v>480675.42</v>
      </c>
      <c r="I118" s="8">
        <v>0</v>
      </c>
      <c r="J118" s="8">
        <v>0</v>
      </c>
      <c r="K118" s="8">
        <v>480675.42</v>
      </c>
      <c r="L118" s="5">
        <v>0</v>
      </c>
      <c r="M118" s="8">
        <f>H118*100/C118</f>
        <v>42.132619090339432</v>
      </c>
      <c r="N118" s="7" t="s">
        <v>31</v>
      </c>
    </row>
    <row r="119" spans="1:14" s="4" customFormat="1" ht="15" customHeight="1" x14ac:dyDescent="0.25">
      <c r="A119" s="42" t="s">
        <v>33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4"/>
    </row>
    <row r="120" spans="1:14" s="4" customFormat="1" ht="38.25" x14ac:dyDescent="0.25">
      <c r="A120" s="7">
        <v>92</v>
      </c>
      <c r="B120" s="7" t="s">
        <v>34</v>
      </c>
      <c r="C120" s="5">
        <f>SUM(D120:F120)</f>
        <v>80000</v>
      </c>
      <c r="D120" s="5">
        <v>0</v>
      </c>
      <c r="E120" s="5">
        <v>0</v>
      </c>
      <c r="F120" s="5">
        <v>80000</v>
      </c>
      <c r="G120" s="8">
        <v>0</v>
      </c>
      <c r="H120" s="8">
        <f t="shared" ref="H120:H122" si="110">SUM(I120:L120)</f>
        <v>62289.8</v>
      </c>
      <c r="I120" s="8">
        <v>0</v>
      </c>
      <c r="J120" s="8">
        <v>0</v>
      </c>
      <c r="K120" s="8">
        <v>62289.8</v>
      </c>
      <c r="L120" s="5">
        <v>0</v>
      </c>
      <c r="M120" s="8">
        <f t="shared" ref="M120:M122" si="111">H120*100/C120</f>
        <v>77.862250000000003</v>
      </c>
      <c r="N120" s="7" t="s">
        <v>35</v>
      </c>
    </row>
    <row r="121" spans="1:14" s="4" customFormat="1" ht="153" x14ac:dyDescent="0.25">
      <c r="A121" s="7">
        <v>93</v>
      </c>
      <c r="B121" s="7" t="s">
        <v>36</v>
      </c>
      <c r="C121" s="5">
        <f>SUM(D121:F121)</f>
        <v>50000</v>
      </c>
      <c r="D121" s="5">
        <v>0</v>
      </c>
      <c r="E121" s="5">
        <v>0</v>
      </c>
      <c r="F121" s="5">
        <v>50000</v>
      </c>
      <c r="G121" s="8">
        <v>0</v>
      </c>
      <c r="H121" s="8">
        <f t="shared" si="110"/>
        <v>6570</v>
      </c>
      <c r="I121" s="8">
        <v>0</v>
      </c>
      <c r="J121" s="8">
        <v>0</v>
      </c>
      <c r="K121" s="8">
        <v>6570</v>
      </c>
      <c r="L121" s="5">
        <v>0</v>
      </c>
      <c r="M121" s="8">
        <f t="shared" si="111"/>
        <v>13.14</v>
      </c>
      <c r="N121" s="7" t="s">
        <v>37</v>
      </c>
    </row>
    <row r="122" spans="1:14" s="4" customFormat="1" ht="89.25" x14ac:dyDescent="0.25">
      <c r="A122" s="7">
        <v>94</v>
      </c>
      <c r="B122" s="7" t="s">
        <v>38</v>
      </c>
      <c r="C122" s="5">
        <f>SUM(D122:F122)</f>
        <v>60000</v>
      </c>
      <c r="D122" s="5">
        <v>0</v>
      </c>
      <c r="E122" s="5">
        <v>0</v>
      </c>
      <c r="F122" s="5">
        <v>60000</v>
      </c>
      <c r="G122" s="8">
        <v>0</v>
      </c>
      <c r="H122" s="8">
        <f t="shared" si="110"/>
        <v>0</v>
      </c>
      <c r="I122" s="8">
        <v>0</v>
      </c>
      <c r="J122" s="8">
        <v>0</v>
      </c>
      <c r="K122" s="8">
        <v>0</v>
      </c>
      <c r="L122" s="5">
        <v>0</v>
      </c>
      <c r="M122" s="8">
        <f t="shared" si="111"/>
        <v>0</v>
      </c>
      <c r="N122" s="7" t="s">
        <v>39</v>
      </c>
    </row>
    <row r="123" spans="1:14" x14ac:dyDescent="0.25">
      <c r="A123" s="7"/>
      <c r="B123" s="18" t="s">
        <v>2</v>
      </c>
      <c r="C123" s="19">
        <f>C22+C24+C26+SUM(C28:C57,C59:C101,C104:C111,C113,C115:C116)+C118+C120+C121+C122+C102+C20+C19</f>
        <v>1573251722.4699998</v>
      </c>
      <c r="D123" s="19">
        <f t="shared" ref="D123:L123" si="112">D22+D24+D26+SUM(D28:D57,D59:D101,D104:D111,D113,D115:D116)+D118+D120+D121+D122+D102+D20+D19</f>
        <v>77832001.909999996</v>
      </c>
      <c r="E123" s="19">
        <f t="shared" si="112"/>
        <v>1054742319.5899999</v>
      </c>
      <c r="F123" s="19">
        <f t="shared" si="112"/>
        <v>440400620.43000013</v>
      </c>
      <c r="G123" s="19">
        <f t="shared" si="112"/>
        <v>276780.53999999998</v>
      </c>
      <c r="H123" s="19">
        <f t="shared" si="112"/>
        <v>1015277639.3499997</v>
      </c>
      <c r="I123" s="19">
        <f t="shared" si="112"/>
        <v>53078973.120000005</v>
      </c>
      <c r="J123" s="19">
        <f t="shared" si="112"/>
        <v>715164502.90999985</v>
      </c>
      <c r="K123" s="19">
        <f t="shared" si="112"/>
        <v>246951994.96000001</v>
      </c>
      <c r="L123" s="19">
        <f t="shared" si="112"/>
        <v>82168.36</v>
      </c>
      <c r="M123" s="20">
        <f>H123*100/C123</f>
        <v>64.533705881218893</v>
      </c>
      <c r="N123" s="21"/>
    </row>
    <row r="124" spans="1:14" s="1" customFormat="1" ht="30" customHeight="1" x14ac:dyDescent="0.25">
      <c r="A124" s="22"/>
      <c r="B124" s="23"/>
      <c r="C124" s="23"/>
      <c r="D124" s="23"/>
      <c r="E124" s="23"/>
      <c r="F124" s="23"/>
      <c r="G124" s="23"/>
      <c r="H124" s="23"/>
      <c r="I124" s="23"/>
      <c r="J124" s="9"/>
      <c r="K124" s="9"/>
      <c r="L124" s="23"/>
      <c r="M124" s="23"/>
      <c r="N124" s="23"/>
    </row>
    <row r="125" spans="1:14" s="3" customFormat="1" ht="14.25" customHeight="1" x14ac:dyDescent="0.25">
      <c r="A125" s="24" t="s">
        <v>50</v>
      </c>
      <c r="B125" s="24"/>
      <c r="C125" s="24"/>
      <c r="D125" s="24"/>
      <c r="E125" s="25"/>
      <c r="F125" s="24"/>
      <c r="G125" s="26"/>
      <c r="H125" s="26"/>
      <c r="I125" s="26"/>
      <c r="J125" s="26"/>
      <c r="K125" s="10"/>
      <c r="L125" s="10"/>
      <c r="M125" s="10"/>
      <c r="N125" s="10"/>
    </row>
    <row r="126" spans="1:14" s="3" customFormat="1" ht="17.25" customHeight="1" x14ac:dyDescent="0.25">
      <c r="A126" s="24" t="s">
        <v>51</v>
      </c>
      <c r="B126" s="24"/>
      <c r="C126" s="24"/>
      <c r="D126" s="24"/>
      <c r="E126" s="24"/>
      <c r="F126" s="24"/>
      <c r="G126" s="26"/>
      <c r="H126" s="27"/>
      <c r="I126" s="27"/>
      <c r="J126" s="28"/>
      <c r="K126" s="10"/>
      <c r="L126" s="10"/>
      <c r="M126" s="10"/>
      <c r="N126" s="26" t="s">
        <v>52</v>
      </c>
    </row>
    <row r="127" spans="1:14" s="3" customFormat="1" ht="30" customHeight="1" x14ac:dyDescent="0.25">
      <c r="A127" s="2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s="2" customFormat="1" ht="12.75" x14ac:dyDescent="0.2">
      <c r="A128" s="30" t="s">
        <v>70</v>
      </c>
      <c r="B128" s="3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s="2" customFormat="1" ht="12.75" x14ac:dyDescent="0.2">
      <c r="A129" s="30" t="s">
        <v>71</v>
      </c>
      <c r="B129" s="3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</sheetData>
  <mergeCells count="35">
    <mergeCell ref="A112:N112"/>
    <mergeCell ref="A114:N114"/>
    <mergeCell ref="A117:N117"/>
    <mergeCell ref="A119:N119"/>
    <mergeCell ref="A21:N21"/>
    <mergeCell ref="A23:N23"/>
    <mergeCell ref="A25:N25"/>
    <mergeCell ref="A27:N27"/>
    <mergeCell ref="A58:N58"/>
    <mergeCell ref="A103:N103"/>
    <mergeCell ref="A13:N13"/>
    <mergeCell ref="A2:N2"/>
    <mergeCell ref="A3:N3"/>
    <mergeCell ref="A5:N5"/>
    <mergeCell ref="A7:F7"/>
    <mergeCell ref="A8:F8"/>
    <mergeCell ref="A9:F9"/>
    <mergeCell ref="A10:F10"/>
    <mergeCell ref="A11:F11"/>
    <mergeCell ref="G7:N7"/>
    <mergeCell ref="G8:N8"/>
    <mergeCell ref="G9:N9"/>
    <mergeCell ref="G10:N10"/>
    <mergeCell ref="G11:N11"/>
    <mergeCell ref="A18:N18"/>
    <mergeCell ref="A15:A17"/>
    <mergeCell ref="B15:B17"/>
    <mergeCell ref="C15:G15"/>
    <mergeCell ref="H15:N15"/>
    <mergeCell ref="C16:C17"/>
    <mergeCell ref="D16:G16"/>
    <mergeCell ref="H16:H17"/>
    <mergeCell ref="I16:L16"/>
    <mergeCell ref="M16:M17"/>
    <mergeCell ref="N16:N17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2024-10-03T15:06:06Z</dcterms:modified>
</cp:coreProperties>
</file>