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1.01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6" i="1" l="1"/>
  <c r="E136" i="1"/>
  <c r="F136" i="1"/>
  <c r="G136" i="1"/>
  <c r="H136" i="1"/>
  <c r="I136" i="1"/>
  <c r="J136" i="1"/>
  <c r="K136" i="1"/>
  <c r="L136" i="1"/>
  <c r="C136" i="1"/>
  <c r="H135" i="1"/>
  <c r="M135" i="1" s="1"/>
  <c r="C135" i="1"/>
  <c r="H112" i="1"/>
  <c r="H113" i="1"/>
  <c r="H114" i="1"/>
  <c r="H115" i="1"/>
  <c r="H116" i="1"/>
  <c r="H117" i="1"/>
  <c r="H118" i="1"/>
  <c r="H119" i="1"/>
  <c r="H120" i="1"/>
  <c r="H121" i="1"/>
  <c r="H122" i="1"/>
  <c r="H111" i="1"/>
  <c r="C113" i="1"/>
  <c r="C114" i="1"/>
  <c r="C115" i="1"/>
  <c r="C116" i="1"/>
  <c r="C117" i="1"/>
  <c r="C118" i="1"/>
  <c r="C119" i="1"/>
  <c r="C120" i="1"/>
  <c r="C121" i="1"/>
  <c r="C122" i="1"/>
  <c r="C112" i="1"/>
  <c r="K113" i="1"/>
  <c r="H67" i="1"/>
  <c r="C67" i="1"/>
  <c r="M115" i="1" l="1"/>
  <c r="M119" i="1"/>
  <c r="M114" i="1"/>
  <c r="M67" i="1"/>
  <c r="E94" i="1"/>
  <c r="H107" i="1"/>
  <c r="C107" i="1"/>
  <c r="H49" i="1"/>
  <c r="C49" i="1"/>
  <c r="H48" i="1"/>
  <c r="C48" i="1"/>
  <c r="H42" i="1"/>
  <c r="C42" i="1"/>
  <c r="H41" i="1"/>
  <c r="C41" i="1"/>
  <c r="H36" i="1"/>
  <c r="C36" i="1"/>
  <c r="M107" i="1" l="1"/>
  <c r="M49" i="1"/>
  <c r="M48" i="1"/>
  <c r="M42" i="1"/>
  <c r="M41" i="1"/>
  <c r="M36" i="1"/>
  <c r="H108" i="1" l="1"/>
  <c r="C10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J89" i="1"/>
  <c r="H51" i="1"/>
  <c r="C51" i="1"/>
  <c r="H50" i="1"/>
  <c r="C50" i="1"/>
  <c r="H46" i="1"/>
  <c r="C46" i="1"/>
  <c r="H32" i="1"/>
  <c r="C32" i="1"/>
  <c r="M108" i="1" l="1"/>
  <c r="M95" i="1"/>
  <c r="M97" i="1"/>
  <c r="M96" i="1"/>
  <c r="M94" i="1"/>
  <c r="M92" i="1"/>
  <c r="M50" i="1"/>
  <c r="M93" i="1"/>
  <c r="M91" i="1"/>
  <c r="M90" i="1"/>
  <c r="M51" i="1"/>
  <c r="M32" i="1"/>
  <c r="M46" i="1"/>
  <c r="H89" i="1" l="1"/>
  <c r="C89" i="1"/>
  <c r="H88" i="1"/>
  <c r="C88" i="1"/>
  <c r="H87" i="1"/>
  <c r="C87" i="1"/>
  <c r="H74" i="1"/>
  <c r="C74" i="1"/>
  <c r="H84" i="1"/>
  <c r="C84" i="1"/>
  <c r="H77" i="1"/>
  <c r="C77" i="1"/>
  <c r="M120" i="1" l="1"/>
  <c r="M88" i="1"/>
  <c r="M89" i="1"/>
  <c r="M74" i="1"/>
  <c r="M84" i="1"/>
  <c r="M87" i="1"/>
  <c r="M77" i="1"/>
  <c r="H60" i="1"/>
  <c r="C60" i="1"/>
  <c r="H59" i="1"/>
  <c r="C59" i="1"/>
  <c r="H58" i="1"/>
  <c r="C58" i="1"/>
  <c r="H57" i="1"/>
  <c r="C57" i="1"/>
  <c r="H55" i="1"/>
  <c r="C55" i="1"/>
  <c r="H54" i="1"/>
  <c r="C54" i="1"/>
  <c r="H53" i="1"/>
  <c r="C53" i="1"/>
  <c r="H47" i="1"/>
  <c r="C47" i="1"/>
  <c r="H45" i="1"/>
  <c r="C45" i="1"/>
  <c r="H44" i="1"/>
  <c r="C44" i="1"/>
  <c r="H43" i="1"/>
  <c r="C43" i="1"/>
  <c r="H40" i="1"/>
  <c r="C40" i="1"/>
  <c r="H39" i="1"/>
  <c r="C39" i="1"/>
  <c r="H38" i="1"/>
  <c r="C38" i="1"/>
  <c r="H37" i="1"/>
  <c r="C37" i="1"/>
  <c r="H34" i="1"/>
  <c r="C34" i="1"/>
  <c r="H33" i="1"/>
  <c r="C33" i="1"/>
  <c r="M60" i="1" l="1"/>
  <c r="M59" i="1"/>
  <c r="M58" i="1"/>
  <c r="M57" i="1"/>
  <c r="M54" i="1"/>
  <c r="M55" i="1"/>
  <c r="M53" i="1"/>
  <c r="M43" i="1"/>
  <c r="M45" i="1"/>
  <c r="M39" i="1"/>
  <c r="M38" i="1"/>
  <c r="M40" i="1"/>
  <c r="M44" i="1"/>
  <c r="M47" i="1"/>
  <c r="M37" i="1"/>
  <c r="M33" i="1"/>
  <c r="M34" i="1"/>
  <c r="C65" i="1"/>
  <c r="C66" i="1"/>
  <c r="C68" i="1"/>
  <c r="C69" i="1"/>
  <c r="C70" i="1"/>
  <c r="C71" i="1"/>
  <c r="C72" i="1"/>
  <c r="C73" i="1"/>
  <c r="C75" i="1"/>
  <c r="C76" i="1"/>
  <c r="C78" i="1"/>
  <c r="C79" i="1"/>
  <c r="C80" i="1"/>
  <c r="C81" i="1"/>
  <c r="C82" i="1"/>
  <c r="C83" i="1"/>
  <c r="C85" i="1"/>
  <c r="C86" i="1"/>
  <c r="C98" i="1"/>
  <c r="C99" i="1"/>
  <c r="C100" i="1"/>
  <c r="C101" i="1"/>
  <c r="C102" i="1"/>
  <c r="C103" i="1"/>
  <c r="C104" i="1"/>
  <c r="C105" i="1"/>
  <c r="C106" i="1"/>
  <c r="C109" i="1"/>
  <c r="C64" i="1"/>
  <c r="H109" i="1"/>
  <c r="H86" i="1"/>
  <c r="H85" i="1"/>
  <c r="H71" i="1"/>
  <c r="H72" i="1"/>
  <c r="H73" i="1"/>
  <c r="H75" i="1"/>
  <c r="H76" i="1"/>
  <c r="H78" i="1"/>
  <c r="H79" i="1"/>
  <c r="H80" i="1"/>
  <c r="H81" i="1"/>
  <c r="H82" i="1"/>
  <c r="H83" i="1"/>
  <c r="H70" i="1"/>
  <c r="C24" i="1"/>
  <c r="H24" i="1"/>
  <c r="C26" i="1"/>
  <c r="H26" i="1"/>
  <c r="H20" i="1"/>
  <c r="H19" i="1"/>
  <c r="C20" i="1"/>
  <c r="C19" i="1"/>
  <c r="M112" i="1" l="1"/>
  <c r="M113" i="1"/>
  <c r="M116" i="1"/>
  <c r="M118" i="1"/>
  <c r="M109" i="1"/>
  <c r="M85" i="1"/>
  <c r="M86" i="1"/>
  <c r="M75" i="1"/>
  <c r="M83" i="1"/>
  <c r="M82" i="1"/>
  <c r="M81" i="1"/>
  <c r="M80" i="1"/>
  <c r="M79" i="1"/>
  <c r="M78" i="1"/>
  <c r="M76" i="1"/>
  <c r="M72" i="1"/>
  <c r="M71" i="1"/>
  <c r="M73" i="1"/>
  <c r="M24" i="1"/>
  <c r="M70" i="1"/>
  <c r="M26" i="1"/>
  <c r="M20" i="1" l="1"/>
  <c r="M19" i="1" l="1"/>
  <c r="H133" i="1"/>
  <c r="H132" i="1"/>
  <c r="H131" i="1"/>
  <c r="H129" i="1"/>
  <c r="H127" i="1"/>
  <c r="H126" i="1"/>
  <c r="H124" i="1"/>
  <c r="H106" i="1"/>
  <c r="H105" i="1"/>
  <c r="H104" i="1"/>
  <c r="H103" i="1"/>
  <c r="H102" i="1"/>
  <c r="H101" i="1"/>
  <c r="H100" i="1"/>
  <c r="M100" i="1" s="1"/>
  <c r="H99" i="1"/>
  <c r="H98" i="1"/>
  <c r="H69" i="1"/>
  <c r="H68" i="1"/>
  <c r="H66" i="1"/>
  <c r="H65" i="1"/>
  <c r="H64" i="1"/>
  <c r="H62" i="1"/>
  <c r="H61" i="1"/>
  <c r="H56" i="1"/>
  <c r="H52" i="1"/>
  <c r="H35" i="1"/>
  <c r="H31" i="1"/>
  <c r="H30" i="1"/>
  <c r="H29" i="1"/>
  <c r="H28" i="1"/>
  <c r="H22" i="1"/>
  <c r="C133" i="1"/>
  <c r="C132" i="1"/>
  <c r="C131" i="1"/>
  <c r="C129" i="1"/>
  <c r="C127" i="1"/>
  <c r="C126" i="1"/>
  <c r="C124" i="1"/>
  <c r="C111" i="1"/>
  <c r="C62" i="1"/>
  <c r="C61" i="1"/>
  <c r="C56" i="1"/>
  <c r="C52" i="1"/>
  <c r="C35" i="1"/>
  <c r="C31" i="1"/>
  <c r="C30" i="1"/>
  <c r="C29" i="1"/>
  <c r="C28" i="1"/>
  <c r="C22" i="1"/>
  <c r="M64" i="1" l="1"/>
  <c r="M68" i="1"/>
  <c r="M99" i="1"/>
  <c r="M22" i="1"/>
  <c r="M29" i="1"/>
  <c r="M52" i="1"/>
  <c r="M56" i="1"/>
  <c r="M62" i="1"/>
  <c r="M35" i="1"/>
  <c r="M28" i="1"/>
  <c r="M103" i="1"/>
  <c r="M111" i="1"/>
  <c r="M126" i="1"/>
  <c r="M132" i="1"/>
  <c r="M104" i="1"/>
  <c r="M121" i="1"/>
  <c r="M127" i="1"/>
  <c r="M133" i="1"/>
  <c r="M31" i="1"/>
  <c r="M65" i="1"/>
  <c r="M69" i="1"/>
  <c r="M66" i="1"/>
  <c r="M101" i="1"/>
  <c r="M105" i="1"/>
  <c r="M122" i="1"/>
  <c r="M129" i="1"/>
  <c r="M30" i="1"/>
  <c r="M61" i="1"/>
  <c r="M98" i="1"/>
  <c r="M102" i="1"/>
  <c r="M106" i="1"/>
  <c r="M124" i="1"/>
  <c r="M131" i="1"/>
  <c r="M136" i="1" l="1"/>
  <c r="G9" i="1"/>
  <c r="G10" i="1"/>
</calcChain>
</file>

<file path=xl/sharedStrings.xml><?xml version="1.0" encoding="utf-8"?>
<sst xmlns="http://schemas.openxmlformats.org/spreadsheetml/2006/main" count="260" uniqueCount="189">
  <si>
    <t>2. Комплекс процессных мероприятий  «Развитие общего образования»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</si>
  <si>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</si>
  <si>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Всего</t>
  </si>
  <si>
    <t>Федеральный бюджет</t>
  </si>
  <si>
    <t>Местный бюджет</t>
  </si>
  <si>
    <t>Управление образования администрации муниципального образования город Алексин</t>
  </si>
  <si>
    <t>Региональный проект «Современная школа»</t>
  </si>
  <si>
    <t>Региональный проект «Цифровая образовательная среда»</t>
  </si>
  <si>
    <t>1. Комплекс процессных мероприятий  «Развитие дошкольного образования»</t>
  </si>
  <si>
    <t xml:space="preserve">Расходы на обеспечение деятельности (оказание услуг) муниципальных учреждений </t>
  </si>
  <si>
    <t>Реализованы мероприятия по обеспечению деятельности муниципальных образовательных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</si>
  <si>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Тульской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Тульской области, обеспечения дополнительного образования детей в муниципальных общеобразовательных организациях Тульской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</si>
  <si>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Увеличилась доля обучающихся государственных и муниципальных организаций, осуществляющих образовательную деятельность по образовательным программам дошкольного, общего и дополнительного образования, которым предоставлена возможность обучаться в соответствии с современными требованиями, в общей численности обучающихся организаций, осуществляющих образовательную деятельность по образовательным программам дошкольного, общего и дополнительного образования</t>
  </si>
  <si>
    <t>Предоставление мер поддержки молодым специалистам</t>
  </si>
  <si>
    <t>Осуществлены ежемесячные денежные выплаты в рамках социальной помощи молодым специалистам, принятым на работу в муниципальные образовательные учреждения муниципального образования город Алексин</t>
  </si>
  <si>
    <t>Предоставление мер социальной поддержки педагогическим и иным работникам</t>
  </si>
  <si>
    <t>Выплата компенсации родителям (законным представителям), дети которых посещают образовательные организации (за исключением государственных образовательных организаций, находящихся в ведении Тульской области), реализующие образовательную программу дошкольного образования</t>
  </si>
  <si>
    <t>Произведены ремонтные работы, в том числе в целях устранения предписаний контролирующих органов</t>
  </si>
  <si>
    <t>Обеспечении бесплатным питанием отдельных категорий обучающихся общеобразовательных организаций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</si>
  <si>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</si>
  <si>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Предоставление мер социальной поддержки родителям (законным представителям) детей-инвалидов, обучающихся по основным общеобразовательным программам на дому</t>
  </si>
  <si>
    <t>Предоставление мер социальной 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</si>
  <si>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3. Комплекс процессных мероприятий  «Развитие дополнительного образования»</t>
  </si>
  <si>
    <t>4. Комплекс процессных мероприятий  «Обеспечение реализации муниципальной программы»</t>
  </si>
  <si>
    <t>Реализованы мероприятия по обеспечению деятельности муниципальных учреждений</t>
  </si>
  <si>
    <t>5. Комплекс процессных мероприятий  «Создание условий для развития творческого потенциала педагогов и учащихся»</t>
  </si>
  <si>
    <t>Предоставление муниципальных грантов лучшим педагогам муниципальных образовательных учреждений</t>
  </si>
  <si>
    <t>Проведен  конкурсный отбор лучших педагогов образовательных учреждений муниципального образования город Алексин на получение муниципального гранта</t>
  </si>
  <si>
    <t>Проведение предметных олимпиад, конкурсов, ярмарок</t>
  </si>
  <si>
    <t>6. Комплекс процессных мероприятий  «Проведение аварийно-восстановительных работ»</t>
  </si>
  <si>
    <t>Проведение аварийно-восстановительных работ</t>
  </si>
  <si>
    <t>Проведены аварийно-восстановительные работы; обеспечено быстрое и качественное устранение аварийных ситуаций</t>
  </si>
  <si>
    <t>Проведены предметные олимпиады, конкурсы, ярмарки; обеспечено сохранение и развитие творческого потенциала педагогов и учащихся</t>
  </si>
  <si>
    <t>7. Комплекс процессных мероприятий  «Реализация программы подготовки педагогических кадров для муниципальных образовательных учреждений, сопровождение государственной итоговой аттестации, реализация мероприятий по формированию и ведению ФИС ФРДО»</t>
  </si>
  <si>
    <t>Организационные мероприятия по сопровождению государственной итоговой аттестации</t>
  </si>
  <si>
    <t>Обеспечено успешное проведение государственной итоговой аттестации</t>
  </si>
  <si>
    <t>Предоставление единовременного денежного пособия в рамках мер социальной поддержки, предоставляемых гражданину, заключившему договор о целевом обучении в рамках квоты целевого приема</t>
  </si>
  <si>
    <t>Осуществлена единовременная денежная выплата в рамках мер социальной поддержки, предоставляемых гражданину, 
заключившему договор о целевом обучении в Федеральном государственном бюджетном образовательном учреждении высшего профессионального образования «Тульский государственный педагогический университет им. Л.Н. Толстого»</t>
  </si>
  <si>
    <t>Организация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</si>
  <si>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>Реализованы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</si>
  <si>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>Реализованы государственные гарантии прав граждан на получение общедоступного и бесплатного дошкольного образования в муниципальных ДОУ</t>
  </si>
  <si>
    <t>Предоставлены меры социальной поддержки педагогическим и иным работникам</t>
  </si>
  <si>
    <t>Реализованы государственные полномочия по выплате компенсации части родительской платы</t>
  </si>
  <si>
    <t>Реализованы государственные гарантии прав граждан на получение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муниципальных ОУ</t>
  </si>
  <si>
    <t>Предоставлены меры социальной поддержки  в организации питания отдельных категорий обучающихся общеобразовательных организаций муниципального образования город Алексин</t>
  </si>
  <si>
    <t>Доля педагогических работников образовательных организаций, получивших ежемесячное денежное
вознаграждение за классное руководство составляет 100%</t>
  </si>
  <si>
    <t>Предоставлены меры соц.поддержки родителям (законным представителям) детей-инвалидов, обучающихся по основным общеобразовательным программам на дому</t>
  </si>
  <si>
    <t>Доля обучающихся, получающих начальное общее образование в муниципальных образовательных организациях, получающих бесплатное
горячее питание, к общему количеству
обучающихся, получающих начальное
общее образование в муниципальных
образовательных организациях составляет 100%</t>
  </si>
  <si>
    <t>Предоставлены меры соц.поддержки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</si>
  <si>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Дополнительное финансовое обеспечение мероприятий по организации питания отдельных  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</t>
  </si>
  <si>
    <t xml:space="preserve">Начальник Управления образования </t>
  </si>
  <si>
    <t>администрации муниципального образования город Алексин</t>
  </si>
  <si>
    <t>И.А. Шумицкая</t>
  </si>
  <si>
    <t xml:space="preserve">Мониторинг реализации муниципальной программы </t>
  </si>
  <si>
    <t>Нормативный правовой акт, утвердивший Программу</t>
  </si>
  <si>
    <t>Перечень нормативных правовых актов о внесении изменений в нормативный правовой акт, утвердивший Программу, принятых в отчетном квартале с краткой характеристикой вносимых изменений</t>
  </si>
  <si>
    <t>Плановый объем финансирования  Программы (подпрограммы),  рублей</t>
  </si>
  <si>
    <t xml:space="preserve">Фактический объемы финансирования Программы (подпрограммы), рублей </t>
  </si>
  <si>
    <t>Ответственный исполнитель Программы (подпрограммы)</t>
  </si>
  <si>
    <t>Финансирование мероприятий муниципальной Программы (подпрограммы)</t>
  </si>
  <si>
    <t>№ п/п</t>
  </si>
  <si>
    <t>Наименование направления, мероприятия</t>
  </si>
  <si>
    <t>Планируемое финансирование мероприятий (рублей)</t>
  </si>
  <si>
    <t>Фактическое финансирование мероприятий (рублей)</t>
  </si>
  <si>
    <t>в том числе по источникам финансирования</t>
  </si>
  <si>
    <t>Процент финансирования к годовому объему, %</t>
  </si>
  <si>
    <t>Результаты выполнения мероприятий</t>
  </si>
  <si>
    <t>Областной бюджет*</t>
  </si>
  <si>
    <t>Иные источники финансирования</t>
  </si>
  <si>
    <t>Федеральный бюджет*</t>
  </si>
  <si>
    <t>исп. Сухомлинова Е.Е.</t>
  </si>
  <si>
    <t>тел. +79605974087</t>
  </si>
  <si>
    <t>В общеобразовательных организациях, расположенных в сельской местности и малых городах, созданы и функционируют центры образования естественно-научной и технологической направленностей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</si>
  <si>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материально-технической базой для внедрения цифровой образовательной среды)</t>
  </si>
  <si>
    <t>Образовательные организации обеспечены материально-технической базой для внедрения цифровой образовательной среды</t>
  </si>
  <si>
    <t>Региональный проект «Патриотическое воспитание граждан Российской Федерации»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</si>
  <si>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</si>
  <si>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В государственных и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 </t>
  </si>
  <si>
    <r>
      <t>«</t>
    </r>
    <r>
      <rPr>
        <b/>
        <sz val="12"/>
        <color rgb="FF000000"/>
        <rFont val="Times New Roman"/>
        <family val="1"/>
        <charset val="204"/>
      </rPr>
      <t>Образование в муниципальном образовании город Алексин» на 2024 год и плановый период 2025-2026 годов</t>
    </r>
  </si>
  <si>
    <t>Постановление администрации муниципального образования город Алексин от 28.12.2023 г. № 2860</t>
  </si>
  <si>
    <t>изменения не вносились</t>
  </si>
  <si>
    <t>Региональный проект «Народный бюджет»</t>
  </si>
  <si>
    <t>Мероприятия по проекту «Народный бюджет» (Выполнение работ по ремонту кровли МБУ ДО «ДДТ» по адресу: г. Алексин, ул. 50 лет ВЛКСМ, д. 2)</t>
  </si>
  <si>
    <t>Мероприятия по проекту «Народный бюджет» Выполнение работ по замене оконных блоков в помещениях МБУ ДО «ЦРТДиЮ» город Алексин, улица Дубравная, дом 23, корп.2б)</t>
  </si>
  <si>
    <t>Произведены ремонтные работы, в том числе в целях нормального функционирования образовательного учреждения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</si>
  <si>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функционирование центров образования естественно-научной и технологической направленностей)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</si>
  <si>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</si>
  <si>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</si>
  <si>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</si>
  <si>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Произведены мероприятия, в том числе в целях нормального функционирования образовательного учреждения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</si>
  <si>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кабинетов "Точки роста" и приобретение мебели; ремонт кровли для муниципального бюджетного общеобразовательного учреждения "Авангардская средняя общеобразовательная школа №7"</t>
  </si>
  <si>
    <t>Расходы на укрепление материально-технической базы муниципальных образовательных организаций (за исключением капитальных вложений): оборудование поста охраны, установка домофона на калитку, бесперебойные источники питания; ремонт внутренних помещений муниципального бюджетного общеобразовательного учреждения "Средняя общеобразовательная школа №2"</t>
  </si>
  <si>
    <t>Организация питания детей граждан,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</si>
  <si>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Предоставлены меры социальной поддержки  в организации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</si>
  <si>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Осуществление государственных полномочий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</si>
  <si>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Реализованы государственные полномочия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</si>
  <si>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Обеспечение функционирования модели персонифицированного финансирования дополнительного образования детей</t>
  </si>
  <si>
    <t>Реализованы мероприятия по обеспечению дфункционирования модели персонифицированного финансирования дополнительного образования детей</t>
  </si>
  <si>
    <t>Произведены мероприятия по закупке, в том числе в целях нормального функционирования образовательного учреждения</t>
  </si>
  <si>
    <t>Произведены мероприятия в целях устранения предписаний контролирующих органов</t>
  </si>
  <si>
    <t>Произведены ремонтные работы и мероприятия, в том числе в целях устранения предписаний контролирующих органов, усиления антитеррористических мер, а также в целях нормального функционирования образовательного учреждения</t>
  </si>
  <si>
    <t>Произведены ремонтные работы, работы по благоустройству и ремонту ограждения,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</si>
  <si>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Произведены ремонтные работы и закупка оборудования, мягкого инвентаря, в том числе в целях нормального функционирования образовательного учреждения, обеспечения полномочий по присмотру и уходу</t>
  </si>
  <si>
    <t>Расходы на укрепление материально-технической базы муниципальных образовательных организаций (за исключением капитальных вложений): капитальный ремонт здания муниципального бюджетного дошкольного образовательного учреждения "Детский сад комбинированного вида №1"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</si>
  <si>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муниципального бюджетного дошкольного образовательного учреждения "Детский сад комбинированного вида №19"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</si>
  <si>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отопления муниципального бюджетного дошкольного образовательного учреждения "Детский сад общеразвивающего вида №21"</t>
  </si>
  <si>
    <t>Осуществление государственного полномочия по финансовому обеспечению реализации дополнительной меры социальной поддержки,предоставляемой отдельным категориям граждан в виде освобождения от платы взимаемой за присмотр и уход за ребенком в муниципальных образовательных организациях,предоставляющих дошкольное образование,на территории Тульской области в соответствии с указом Губернатора Тульской области от 12 октября 2022 года №105"О предоставлении дополнительных мер социальной поддержки отдельным категориям граждан"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</si>
  <si>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№7"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</si>
  <si>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№11"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</si>
  <si>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прогулочных веранд (теневых навесов) для муниципального бюджетного общеобразовательного учреждения «Поповская средняя общеобразовательная школа № 19»</t>
  </si>
  <si>
    <t>Реализованы государственные полномочия по реализации дополнительной меры соцподдержки в виде освобождения от платы, взимаемой за присмотр и уход за детьми</t>
  </si>
  <si>
    <t>Выполнены работы по развитию материально-технической базы в
рамках реализации проекта "Выбирай,
учись, играй!"</t>
  </si>
  <si>
    <t>Произведены работы, в том числе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</si>
  <si>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</si>
  <si>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Произведены ремонтные работы, опиловка аварийных деревьев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</si>
  <si>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</si>
  <si>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игровой площадки для муниципального бюджетного общеобразовательного учреждения "Средняя общеобразовательная школа № 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</si>
  <si>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"Пушкинская основная общеобразовательная школа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</si>
  <si>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"Шелепинская средняя общеобразовательная школа № 27"</t>
  </si>
  <si>
    <t>Произведены работы по благоустройству и ремонту ограждения, в том числе в целях устранения предписаний контролирующих органов</t>
  </si>
  <si>
    <t>Произведена опиловка аварийных деревьев и мероприятия в целях нормального функционирования образовательного учреждения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</si>
  <si>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</si>
  <si>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</si>
  <si>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№5"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</si>
  <si>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№9"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</si>
  <si>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</si>
  <si>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№18"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</si>
  <si>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"Авангардская средняя общеобразовательная школа №7"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</si>
  <si>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"Борисовская начальная общеобразовательная школа №26"</t>
  </si>
  <si>
    <t>Предоставление семьям, имеющим ребенка, зачисленного в первый класс в 2024-2025 учебном году, подарочного набора для первоклассника</t>
  </si>
  <si>
    <t>Предоставлены меры социальной поддержки семьям, имеющим ребенка, зачисленного в первый класс в 2024-2025 учебном году</t>
  </si>
  <si>
    <t>за 4 квартал 2024 года</t>
  </si>
  <si>
    <t>Укрепление материально-технической базы муниципальных учреждений (проведение мероприятий по подготовке к работе, в том числе ремонт кровли, асфальтирование территори, опиловка аварийных деревьев, оснащение муниципального бюджетного дошкольного образовательного учреждения "Детский сад комбинированного вида №1")</t>
  </si>
  <si>
    <t>Укрепление материально-технической базы муниципальных учреждений (ремонт внутренних помещений, в т.ч. мест залития, замена оконных блоков, ремонт инженерных систем, установка электромагнитных (электромеханических) замков и видеодомофонов на калитки; ремонт помещения для хранения овощей; модернизация АПС (+аварийое освещение) для муниципального бюджетного дошкольного образовательного учреждения "Детский сад комбинированного вида №2")</t>
  </si>
  <si>
    <t>Укрепление материально-технической базы муниципальных учреждений (ремонт аварийных выходов, замена оконных и дверных блоков; ремонт полов в коридоре; модернизация АПС (+аварийое освещение); ремонт ограждения и асфальтирование территории муниципального бюджетного дошкольного образовательного учреждения "Центр развития ребенка - детский сад №4")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</si>
  <si>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калитки; модернизация АПС (+аварийое освещение); ремонт ограждения муниципального бюджетного дошкольного образовательного учреждения "Детский сад комбинированного вида №5")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</si>
  <si>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калитки; ремонт пищеблока (в том числе электроснабжения); ремонт спортзала; модернизация АПС (+аварийое освещение) муниципального бюджетного дошкольного образовательного учреждения "Детский сад комбинированного вида №7")</t>
  </si>
  <si>
    <t>Укрепление материально-технической базы муниципальных учреждений (ремонт инженерных систем, замена оконных блоков, установка электромагнитных (электромеханических) замков и видеодомофонов на калитки, ремонт бассейна; ремонт внутренних помещений; ремонт лестничных спусков, частичный ремонт кровли муниципального бюджетного дошкольного образовательного учреждения "Детский сад комбинированного вида №8")</t>
  </si>
  <si>
    <t>Укрепление материально-технической базы муниципальных учреждений (частичный ремонт стен и потолка, приобретение линолеума, стремянок, смесителей для муниципального бюджетного дошкольного образовательного учреждения "Детский сад общеразвивающего вида №10")</t>
  </si>
  <si>
    <t>Укрепление материально-технической базы муниципальных учреждений (ремонт кровли, инженерных систем, установка электромагнитных (электромеханических) замков и видеодомофонов на калитки, монтаж СОУЭ, приобретение шкафов для раздевания ; модернизация АПС (+аварийое освещение) для муниципального бюджетного дошкольного образовательного учреждения "Детский сад комбинированного вида №11")</t>
  </si>
  <si>
    <t>Укрепление материально-технической базы муниципальных учреждений (ремонт кровли, замена оконных блоков, установка электромагнитных (электромеханических) замков и видеодомофонов на калитки, приобретение линолеума, светильников, компьютерной техники, мягкого инвентаря,  монтаж СОУЭ; модернизация АПС (+аварийое освещение) для муниципального бюджетного дошкольного образовательного учреждения "Детский сад комбинированного вида №12")</t>
  </si>
  <si>
    <t>Укрепление материально-технической базы муниципальных учреждений (замена оконных блоков, ремонт инжинерных систем, установка электромагнитных (электромеханических) замков и видеодомофонов на калитки; модернизация АПС (+аварийое освещение); асфальтирование территории муниципального бюджетного дошкольного образовательного учреждения "Центр развития ребенка - детский сад №13")</t>
  </si>
  <si>
    <t>Укрепление материально-технической базы муниципальных учреждений (ремонт инженерных систем, приобретение уборочной, бытовой и офисной техники, ванны моечной, линолеума, разработка ПСД для проведения кап.ремонта; ремонт внутренних помещений, замена оконных и дверных блоков, устройство отмостки, цоколя, ремонт лестничных спусков, асфальтирование территории муниципального бюджетного дошкольного образовательного учреждения "Детский сад общеразвивающего вида №16")</t>
  </si>
  <si>
    <t>Укрепление материально-технической базы муниципальных учреждений (замена оконных блоков; модернизация АПС с разработкой ПСД (+аварийое освещение); асфальтирование территории муниципального бюджетного дошкольного образовательного учреждения "Детский сад комбинированного вида №18")</t>
  </si>
  <si>
    <t>Укрепление материально-технической базы муниципальных учреждений (замена оконных блоков; ремонт инженерных систем, ремонт внутренних помещений; модернизация АПС (+аварийое освещение); ремонт мест залития муниципального бюджетного дошкольного образовательного учреждения "Детский сад комбинированного вида №19")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</si>
  <si>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калитки, ремонт калитки; модернизация АПС (+аварийое освещение) муниципального бюджетного дошкольного образовательного учреждения "Детский сад общеразвивающего вида №21")</t>
  </si>
  <si>
    <t>Укрепление материально-технической базы муниципальных учреждений (ремонт кровли, замена оконных блоков, установка электромагнитных (электромеханических) замков и видеодомофонов на калитки; ремонт внутренних помещений; емонт калитки; модернизация АПС (+аварийое освещение) муниципального бюджетного дошкольного образовательного учреждения "Детский сад комбинированного вида №25")</t>
  </si>
  <si>
    <t>Укрепление материально-технической базы муниципальных учреждений (ремонт кровли, замена оконных блоков, разработка ПСД для проведения кап.ремонта; ремонт калитки; модернизация АПС (+аварийое освещение), ремонт внутреннмуниципального бюджетного дошкольного образовательного учреждения "Детский сад комбинированного вида №26")</t>
  </si>
  <si>
    <t>Укрепление материально-технической базы муниципальных учреждений (замена ливневой канализации, оконных блоков здания;  модернизация АПС (+аварийое освещение), ремонт внутренних помещений муниципального бюджетного дошкольного образовательного учреждения "Детский сад комбинированного вида №27")</t>
  </si>
  <si>
    <t>Укрепление материально-технической базы муниципальных учреждений (ремонт кровли, ремонт ограждения, замена оконных блоков; асфальтирование территории, модернизация АПС (+аварийое освещение) муниципального бюджетного дошкольного образовательного учреждения "Детский сад комбинированного вида №28")</t>
  </si>
  <si>
    <t>Укрепление материально-технической базы муниципальных учреждений (приобретение шкафов для раздевания; устройство навеса и ступеней запасного выхода, модернизация АПС, в том числе ПСД, (+аварийое освещение), для муниципального бюджетного общеобразовательного учреждения "Авангардская средняя общеобразовательная школа № 7")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</si>
  <si>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</si>
  <si>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Укрепление материально-технической базы муниципальных учреждений (приобретение мебели; ремонт внутренних помещений; модернизация АПС, в том числе ПСД, (+аварийое освещение)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</si>
  <si>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(ремонт пищеблока, приобретение мебели и мягкого инвентаря, бытовой техники, разработка ПСД на ремонт электроснабжения на пищеблоке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</si>
  <si>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(замена  ограждения; модернизация АПС (+аварийое освещение)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</si>
  <si>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(ремонт инженерных систем, приобретение мебели и мягкого инвентаря, замена оконных блоков; ремонт лестничного спуска пожарного выхода; модернизация АПС (+аварийое освещение) муниципального бюджетного общеобразовательного учреждения "Шелепинская средняя общеобразовательная школа № 27")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</si>
  <si>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</si>
  <si>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</t>
  </si>
  <si>
    <t>Укрепление материально-технической базы муниципальных учреждений (ремонт лестничной клетки и туалетных комнат, приобретение металлодетектора, строительных материалов, дверных блоков, оборудования для пищеблока, ремонт кровли, ремонт инженерных систем, установка электромагнитных (электромеханических) замков и видеодомофонов на калитки; ремонт мест залития; ремонт асфальтового покрытия территории муниципального бюджетного общеобразовательного учреждения "Средняя общеобразовательная школа № 1")</t>
  </si>
  <si>
    <t>Укрепление материально-технической базы муниципальных учреждений (ремонт потолков малых спортзалов, санузлов, внутренних помещений, приобретение термометра, устройство аварийного освещения, приобретение мебели; ремонт потолка в кабинете, ремонт инженерных систем, замена решеток на окнах в спортзале для муниципального бюджетного общеобразовательного учреждения "Средняя общеобразовательная школа № 2")</t>
  </si>
  <si>
    <t>Укрепление материально-технической базы муниципальных учреждений (замена оконных блоков, ремонт санузлов, отопления, демонтаж спортивной площадки, устройство калитки ограждения, приобретение оборудования для учебного предмета "ОБЗиР", установка электромагнитных (электромеханических) замков и видеодомофонов на калитки, приобретение мебели; модернизация АПС + оборудование аварийным освещением, ремонт спортзала муниципального бюджетного общеобразовательного учреждения "Средняя общеобразовательная школа № 3")</t>
  </si>
  <si>
    <t>Укрепление материально-технической базы муниципальных учреждений (ремонт санузлов, инженерных систем, разработка проектно-сметной документации на ремонт фундамента и устройство дренажной системы защиты здания, укрепление простенков и ремонт стен в здании нач.школы, установка электромагнитных (электромеханических) замков и видеодомофонов на калитки, приобретение мебели; капитальный ремонт фундамента, устройство дренажной системы; ремонт потолка спортзала,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5")</t>
  </si>
  <si>
    <t>Укрепление материально-технической базы муниципальных учреждений (ремонт внутренних помещений, ремонт инженерных систем, замена оконных блоков, установка электромагнитных (электромеханических) замков и видеодомофонов на калитки, приобретение мебели, линолеума, строительных и отделочных материалов, оборудования для расширения локальной сети; 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9")</t>
  </si>
  <si>
    <t>Укрепление материально-технической базы муниципальных учреждений (ремонт санузлов, ввода системы отопления, пола и потолка в кабинетах, ремонт хозпостройки, установка электромагнитных (электромеханических) замков и видеодомофонов на калитки; ремонт кровли спортзала, замена снегодержателей на кровле, модернизация АПС + оборудование аварийным освещением; ремонт спортзала, ремонт коридоров, лестничных клеток муниципального бюджетного общеобразовательного учреждения "Средняя общеобразовательная школа № 11")</t>
  </si>
  <si>
    <t>Укрепление материально-технической базы муниципальных учреждений (замена оконных блоков, ремонт внутренних помещений (санузлы), ремонт инженерных систем, установка электромагнитных (электромеханических) замков и видеодомофонов на калитки; ремонт актового зала, разработка ПСД на ремонт спортзала; ремонт фасада спортзала, ремонт внутренних помещений муниципального бюджетного общеобразовательного учреждения "Гимназия № 13")</t>
  </si>
  <si>
    <t>Укрепление материально-технической базы муниципальных учреждений (опиловка аварийных деревьев, ремонт инженерных систем, приобретение компьютерной, бытовой техники, сейфа; частичный ремонт кровли для муниципального бюджетного общеобразовательного учреждения "Гимназия № 18")</t>
  </si>
  <si>
    <t>Укрепление материально-технической базы муниципальных учреждений (опиловка аварийных деревьев, ремонт кровли над кабинетами, мест залития и санузлов, закупка мебели, жалюзи, табличек, установка электромагнитных (электромеханических) замков и видеодомофонов на калитки; ПСД для модернизации АПС для муниципального бюджетного общеобразовательного учреждения "Авангардская средняя общеобразовательная школа № 7")</t>
  </si>
  <si>
    <t>Укрепление материально-технической базы муниципальных учреждений (ремонт кровли, утепление теплотрассы; ремонт кровли гаража и мастерских, ремонт инженерных систем муниципального бюджетного общеобразовательного учреждения "Буныревская средняя общеобразовательная школа № 14")</t>
  </si>
  <si>
    <t>Укрепление материально-технической базы муниципальных учреждений (устройство ограждения территории, установка камер видеонаблюдения; ремонт входных групп и внутренних помещений; асфальтирование территории и модернизация АПС + оборудование аварийным освещением для муниципального бюджетного общеобразовательного учреждения "Поповская средняя общеобразовательная школа № 19")</t>
  </si>
  <si>
    <t>Укрепление материально-технической базы муниципальных учреждений (замена оконных и дверных блоков, котла отопления; устройство спортплощадки, ремонт входных групп и внутренних помещений; модернизация АПС + оборудование аварийным освещением для муниципального бюджетного общеобразовательного учреждения "Сеневская основная общеобразовательная школа № 21")</t>
  </si>
  <si>
    <t>Укрепление материально-технической базы муниципальных учреждений (модернизация АПС + оборудование аварийным освещением, приобретение мебели, уборочного оборудования; ремонт пожарного выхода, ремонт козырька основного входа муниципального бюджетного "Пушкинская основная общеобразовательная школа № 22")</t>
  </si>
  <si>
    <t>Укрепление материально-технической базы муниципальных учреждений (ремонт инженерных систем, в том числе отопления с заменой циркуляционных насосов, приобретение оборудования для пищеблока, установка камер видеонаблюдения, установка электромагнитных (электромеханических) замков и видеодомофонов на калитки, ремонт кровли котельной, крыльца аварийного выхода, замена вводного кабеля, приобретение оборудования для уборки территории; ремонт полов 1 этажа, ремонт отмостки здания котельной; ремонт потолка, стен в кабинетах и в котельной, ремонт крыльца; модернизация АПС + оборудование аварийным освещением, ремонт мастерской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</si>
  <si>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(замена котла отопления, ремонт ХВС, приобретение школьной мебели; частичный ремонт кровли, отмостки здания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</si>
  <si>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(приобретение бензинового генератора, дверных блоков прокладка сетей водоотведения; ремонт входных групп здания муниципального бюджетного общеобразовательного учреждения "Борисовская начальная общеобразовательная школа № 26")</t>
  </si>
  <si>
    <t>Укрепление материально-технической базы муниципальных учреждений (установка камер видеонаблюдения, приобретение насоса для котельной; ремонт кровли, инженерных систем для муниципального бюджетного общеобразовательного учреждения "Шелепинская средняя общеобразовательная школа № 27")</t>
  </si>
  <si>
    <t>Укрепление материально-технической базы муниципальных учреждений</t>
  </si>
  <si>
    <t>Произведены мероприятия по укреплению материально-технической базы муниципальных учреждений</t>
  </si>
  <si>
    <t>Укрепление материально-технической базы муниципальных учреждений (проведение экспертизы выполненных работ по ремонту кровли в рамках проекта «Народный бюджет» для муниципального бюджетного учреждения дополнительного образования "Дом детского творчества")</t>
  </si>
  <si>
    <t>Произведены мероприятия, в том числе в целях в целях нормального функционирования образовательного учреждения</t>
  </si>
  <si>
    <t>Укрепление материально-технической базы муниципальных учреждений (ремонт части кровли; изоляция трубопровода отопления в подвале; установка домофона на центральных вход, ремонт санузлов и отмостки; модернизация АПС + оборудование аварийным освещением для муниципального бюджетного учреждения дополнительного образования "Дом детского творчества")</t>
  </si>
  <si>
    <t>Укрепление материально-технической базы муниципальных учреждений (выполнение работ по замене дверных блоков в муниципальном бюджетном учреждении дополнительного образования "Центр развития творчества детей и юношества" за счет средств экономии в рамках реализации проекта «Народный бюджет»)</t>
  </si>
  <si>
    <t>Укрепление материально-технической базы муниципальных учреждений (ремонт кровли, крыльца и тамбура; ремонт входных степеней для муниципального бюджетного учреждения дополнительного образования "Центр развития творчества детей и юношества")</t>
  </si>
  <si>
    <t>Укрепление материально-технической базы муниципальных учреждений (ремонт снегозадержателей, частичный ремонт кровли, приобретение компьютерной техники; ремонт внутренних помещений; закупка спортивного оборудования и инвентаря; модернизация АПС + оборудование аварийным освещением для муниципального бюджетного учреждения дополнительного образования "Детско-юношеская спортивная школа № 1")</t>
  </si>
  <si>
    <t>Произведены мероприятия в целях устранения предписаний контролирующих органов, а также в целях нормального функционирования образовательного учреждения</t>
  </si>
  <si>
    <t>Укрепление материально-технической базы муниципальных учреждений (приобретение дверных блоков, МФУ, мебели (ресепшн), ремонт внутренних помещений, приобретение медицинского холодильника; модернизация АПС + оборудование аварийным освещением, устройство пандуса для муниципального бюджетного учреждения дополнительного образования Детско-юношеская спортивная школа № 3 "Атлет")</t>
  </si>
  <si>
    <t>Укрепление материально-технической базы муниципальных учреждений (устройство ограждения; модернизация АПС + оборудование аварийным освещением для муниципального бюджетного учреждения дополнительного образования "Детско-юношеская спортивная школа "Горизонт")</t>
  </si>
  <si>
    <t>Укрепление материально-технической базы муниципальных учреждений (ремонт кровли, приобретение компьютерной и оргтехники для муниципального бюджетного учреждения дополнительного образования "Центр психолого-педагогической, медицинской и социальной помощи")</t>
  </si>
  <si>
    <t>8. Комплекс процессных мероприятий  «Создание условий для организации проведения независимой оценки качества условий оказания услуг организациями»</t>
  </si>
  <si>
    <t>Создание условий для организации проведения независимой оценки качества условий оказания услуг организациями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</si>
</sst>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0" fillId="0" borderId="0" xfId="0" applyFont="1"/>
    <xf numFmtId="2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left"/>
    </xf>
    <xf numFmtId="0" fontId="8" fillId="0" borderId="0" xfId="0" applyFont="1" applyFill="1" applyAlignment="1">
      <alignment horizontal="left"/>
    </xf>
    <xf numFmtId="0" fontId="6" fillId="0" borderId="0" xfId="0" applyFont="1" applyFill="1"/>
    <xf numFmtId="2" fontId="6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/>
    <xf numFmtId="4" fontId="5" fillId="0" borderId="0" xfId="0" applyNumberFormat="1" applyFont="1" applyFill="1" applyAlignment="1"/>
    <xf numFmtId="0" fontId="5" fillId="0" borderId="0" xfId="0" applyFont="1" applyFill="1" applyAlignment="1">
      <alignment horizontal="left"/>
    </xf>
    <xf numFmtId="0" fontId="5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42"/>
  <sheetViews>
    <sheetView tabSelected="1" workbookViewId="0">
      <selection activeCell="L136" sqref="L136"/>
    </sheetView>
  </sheetViews>
  <sheetFormatPr defaultRowHeight="15" x14ac:dyDescent="0.25"/>
  <cols>
    <col min="1" max="1" width="6.28515625" style="22" customWidth="1"/>
    <col min="2" max="2" width="32.28515625" style="6" customWidth="1"/>
    <col min="3" max="3" width="14.42578125" style="6" customWidth="1"/>
    <col min="4" max="4" width="13" style="6" customWidth="1"/>
    <col min="5" max="5" width="17.5703125" style="6" customWidth="1"/>
    <col min="6" max="6" width="20" style="6" customWidth="1"/>
    <col min="7" max="7" width="14.7109375" style="6" customWidth="1"/>
    <col min="8" max="8" width="14.42578125" style="6" customWidth="1"/>
    <col min="9" max="9" width="13.28515625" style="6" customWidth="1"/>
    <col min="10" max="10" width="16.85546875" style="6" customWidth="1"/>
    <col min="11" max="11" width="14.85546875" style="6" customWidth="1"/>
    <col min="12" max="12" width="14.42578125" style="6" customWidth="1"/>
    <col min="13" max="13" width="12.7109375" style="6" customWidth="1"/>
    <col min="14" max="14" width="31.7109375" style="6" customWidth="1"/>
    <col min="16" max="16" width="16.28515625" customWidth="1"/>
    <col min="17" max="17" width="17" customWidth="1"/>
    <col min="18" max="18" width="14.42578125" customWidth="1"/>
  </cols>
  <sheetData>
    <row r="2" spans="1:14" ht="15.75" x14ac:dyDescent="0.25">
      <c r="A2" s="39" t="s">
        <v>53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5.75" x14ac:dyDescent="0.25">
      <c r="A3" s="40" t="s">
        <v>78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4" ht="15.75" x14ac:dyDescent="0.25">
      <c r="A5" s="38" t="s">
        <v>131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5.75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4" ht="15.75" customHeight="1" x14ac:dyDescent="0.25">
      <c r="A7" s="41" t="s">
        <v>54</v>
      </c>
      <c r="B7" s="41"/>
      <c r="C7" s="41"/>
      <c r="D7" s="41"/>
      <c r="E7" s="41"/>
      <c r="F7" s="41"/>
      <c r="G7" s="42" t="s">
        <v>79</v>
      </c>
      <c r="H7" s="42"/>
      <c r="I7" s="42"/>
      <c r="J7" s="42"/>
      <c r="K7" s="42"/>
      <c r="L7" s="42"/>
      <c r="M7" s="42"/>
      <c r="N7" s="42"/>
    </row>
    <row r="8" spans="1:14" ht="50.25" customHeight="1" x14ac:dyDescent="0.25">
      <c r="A8" s="41" t="s">
        <v>55</v>
      </c>
      <c r="B8" s="41"/>
      <c r="C8" s="41"/>
      <c r="D8" s="41"/>
      <c r="E8" s="41"/>
      <c r="F8" s="41"/>
      <c r="G8" s="43" t="s">
        <v>80</v>
      </c>
      <c r="H8" s="43"/>
      <c r="I8" s="43"/>
      <c r="J8" s="43"/>
      <c r="K8" s="43"/>
      <c r="L8" s="43"/>
      <c r="M8" s="43"/>
      <c r="N8" s="43"/>
    </row>
    <row r="9" spans="1:14" ht="15.75" customHeight="1" x14ac:dyDescent="0.25">
      <c r="A9" s="41" t="s">
        <v>56</v>
      </c>
      <c r="B9" s="41"/>
      <c r="C9" s="41"/>
      <c r="D9" s="41"/>
      <c r="E9" s="41"/>
      <c r="F9" s="41"/>
      <c r="G9" s="44">
        <f>C136</f>
        <v>1690232339.7700005</v>
      </c>
      <c r="H9" s="42"/>
      <c r="I9" s="42"/>
      <c r="J9" s="42"/>
      <c r="K9" s="42"/>
      <c r="L9" s="42"/>
      <c r="M9" s="42"/>
      <c r="N9" s="42"/>
    </row>
    <row r="10" spans="1:14" ht="15.75" customHeight="1" x14ac:dyDescent="0.25">
      <c r="A10" s="41" t="s">
        <v>57</v>
      </c>
      <c r="B10" s="41"/>
      <c r="C10" s="41"/>
      <c r="D10" s="41"/>
      <c r="E10" s="41"/>
      <c r="F10" s="41"/>
      <c r="G10" s="44">
        <f>H136</f>
        <v>1667322112.9300003</v>
      </c>
      <c r="H10" s="42"/>
      <c r="I10" s="42"/>
      <c r="J10" s="42"/>
      <c r="K10" s="42"/>
      <c r="L10" s="42"/>
      <c r="M10" s="42"/>
      <c r="N10" s="42"/>
    </row>
    <row r="11" spans="1:14" ht="15.75" customHeight="1" x14ac:dyDescent="0.25">
      <c r="A11" s="41" t="s">
        <v>58</v>
      </c>
      <c r="B11" s="41"/>
      <c r="C11" s="41"/>
      <c r="D11" s="41"/>
      <c r="E11" s="41"/>
      <c r="F11" s="41"/>
      <c r="G11" s="42" t="s">
        <v>5</v>
      </c>
      <c r="H11" s="42"/>
      <c r="I11" s="42"/>
      <c r="J11" s="42"/>
      <c r="K11" s="42"/>
      <c r="L11" s="42"/>
      <c r="M11" s="42"/>
      <c r="N11" s="42"/>
    </row>
    <row r="12" spans="1:14" ht="15.7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spans="1:14" ht="15.75" x14ac:dyDescent="0.25">
      <c r="A13" s="38" t="s">
        <v>59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4" ht="15.75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5" spans="1:14" x14ac:dyDescent="0.25">
      <c r="A15" s="45" t="s">
        <v>60</v>
      </c>
      <c r="B15" s="45" t="s">
        <v>61</v>
      </c>
      <c r="C15" s="45" t="s">
        <v>62</v>
      </c>
      <c r="D15" s="45"/>
      <c r="E15" s="45"/>
      <c r="F15" s="45"/>
      <c r="G15" s="45"/>
      <c r="H15" s="45" t="s">
        <v>63</v>
      </c>
      <c r="I15" s="45"/>
      <c r="J15" s="45"/>
      <c r="K15" s="45"/>
      <c r="L15" s="45"/>
      <c r="M15" s="45"/>
      <c r="N15" s="45"/>
    </row>
    <row r="16" spans="1:14" ht="45.75" customHeight="1" x14ac:dyDescent="0.25">
      <c r="A16" s="45"/>
      <c r="B16" s="45"/>
      <c r="C16" s="45" t="s">
        <v>2</v>
      </c>
      <c r="D16" s="45" t="s">
        <v>64</v>
      </c>
      <c r="E16" s="45"/>
      <c r="F16" s="45"/>
      <c r="G16" s="45"/>
      <c r="H16" s="45" t="s">
        <v>2</v>
      </c>
      <c r="I16" s="45" t="s">
        <v>64</v>
      </c>
      <c r="J16" s="45"/>
      <c r="K16" s="45"/>
      <c r="L16" s="45"/>
      <c r="M16" s="45" t="s">
        <v>65</v>
      </c>
      <c r="N16" s="45" t="s">
        <v>66</v>
      </c>
    </row>
    <row r="17" spans="1:18" ht="38.25" customHeight="1" x14ac:dyDescent="0.25">
      <c r="A17" s="45"/>
      <c r="B17" s="45"/>
      <c r="C17" s="45"/>
      <c r="D17" s="7" t="s">
        <v>3</v>
      </c>
      <c r="E17" s="7" t="s">
        <v>67</v>
      </c>
      <c r="F17" s="7" t="s">
        <v>4</v>
      </c>
      <c r="G17" s="17" t="s">
        <v>68</v>
      </c>
      <c r="H17" s="45"/>
      <c r="I17" s="7" t="s">
        <v>69</v>
      </c>
      <c r="J17" s="7" t="s">
        <v>67</v>
      </c>
      <c r="K17" s="7" t="s">
        <v>4</v>
      </c>
      <c r="L17" s="17" t="s">
        <v>68</v>
      </c>
      <c r="M17" s="45"/>
      <c r="N17" s="45"/>
    </row>
    <row r="18" spans="1:18" ht="21" customHeight="1" x14ac:dyDescent="0.25">
      <c r="A18" s="35" t="s">
        <v>81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</row>
    <row r="19" spans="1:18" ht="83.25" customHeight="1" x14ac:dyDescent="0.25">
      <c r="A19" s="7">
        <v>1</v>
      </c>
      <c r="B19" s="7" t="s">
        <v>82</v>
      </c>
      <c r="C19" s="5">
        <f>SUM(D19:G19)</f>
        <v>1651902.1099999999</v>
      </c>
      <c r="D19" s="5">
        <v>0</v>
      </c>
      <c r="E19" s="5">
        <v>991141.27</v>
      </c>
      <c r="F19" s="5">
        <v>495570.63</v>
      </c>
      <c r="G19" s="5">
        <v>165190.21</v>
      </c>
      <c r="H19" s="8">
        <f>SUM(I19:L19)</f>
        <v>1481734.99</v>
      </c>
      <c r="I19" s="8">
        <v>0</v>
      </c>
      <c r="J19" s="8">
        <v>889041</v>
      </c>
      <c r="K19" s="8">
        <v>444520.5</v>
      </c>
      <c r="L19" s="5">
        <v>148173.49</v>
      </c>
      <c r="M19" s="8">
        <f>H19*100/C19</f>
        <v>89.698716469343339</v>
      </c>
      <c r="N19" s="7" t="s">
        <v>84</v>
      </c>
    </row>
    <row r="20" spans="1:18" ht="88.5" customHeight="1" x14ac:dyDescent="0.25">
      <c r="A20" s="7">
        <v>2</v>
      </c>
      <c r="B20" s="7" t="s">
        <v>83</v>
      </c>
      <c r="C20" s="5">
        <f>SUM(D20:G20)</f>
        <v>547789.06000000006</v>
      </c>
      <c r="D20" s="5">
        <v>0</v>
      </c>
      <c r="E20" s="5">
        <v>301283.98000000004</v>
      </c>
      <c r="F20" s="5">
        <v>164336.72</v>
      </c>
      <c r="G20" s="5">
        <v>82168.36</v>
      </c>
      <c r="H20" s="8">
        <f>SUM(I20:L20)</f>
        <v>547789.05999999994</v>
      </c>
      <c r="I20" s="8">
        <v>0</v>
      </c>
      <c r="J20" s="8">
        <v>301283.98</v>
      </c>
      <c r="K20" s="8">
        <v>164336.72</v>
      </c>
      <c r="L20" s="5">
        <v>82168.36</v>
      </c>
      <c r="M20" s="8">
        <f>H20*100/C20</f>
        <v>99.999999999999972</v>
      </c>
      <c r="N20" s="7" t="s">
        <v>84</v>
      </c>
      <c r="P20" s="46"/>
      <c r="Q20" s="46"/>
      <c r="R20" s="46"/>
    </row>
    <row r="21" spans="1:18" x14ac:dyDescent="0.25">
      <c r="A21" s="35" t="s">
        <v>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</row>
    <row r="22" spans="1:18" ht="161.25" customHeight="1" x14ac:dyDescent="0.25">
      <c r="A22" s="7">
        <v>3</v>
      </c>
      <c r="B22" s="7" t="s">
        <v>85</v>
      </c>
      <c r="C22" s="5">
        <f>SUM(D22:F22)</f>
        <v>2132637.0099999998</v>
      </c>
      <c r="D22" s="5">
        <v>2026857.47</v>
      </c>
      <c r="E22" s="5">
        <v>84453.16</v>
      </c>
      <c r="F22" s="5">
        <v>21326.38</v>
      </c>
      <c r="G22" s="5">
        <v>0</v>
      </c>
      <c r="H22" s="8">
        <f>SUM(I22:L22)</f>
        <v>2132637.0099999998</v>
      </c>
      <c r="I22" s="8">
        <v>2026857.47</v>
      </c>
      <c r="J22" s="8">
        <v>84453.16</v>
      </c>
      <c r="K22" s="8">
        <v>21326.38</v>
      </c>
      <c r="L22" s="5">
        <v>0</v>
      </c>
      <c r="M22" s="8">
        <f>H22*100/C22</f>
        <v>100</v>
      </c>
      <c r="N22" s="7" t="s">
        <v>72</v>
      </c>
    </row>
    <row r="23" spans="1:18" x14ac:dyDescent="0.25">
      <c r="A23" s="35" t="s">
        <v>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7"/>
    </row>
    <row r="24" spans="1:18" ht="102" x14ac:dyDescent="0.25">
      <c r="A24" s="7">
        <v>4</v>
      </c>
      <c r="B24" s="7" t="s">
        <v>73</v>
      </c>
      <c r="C24" s="5">
        <f>SUM(D24:F24)</f>
        <v>9106276.0800000001</v>
      </c>
      <c r="D24" s="12">
        <v>8654598.9199999999</v>
      </c>
      <c r="E24" s="12">
        <v>360614.38</v>
      </c>
      <c r="F24" s="12">
        <v>91062.78</v>
      </c>
      <c r="G24" s="5">
        <v>0</v>
      </c>
      <c r="H24" s="8">
        <f>SUM(I24:L24)</f>
        <v>9106276.0800000001</v>
      </c>
      <c r="I24" s="8">
        <v>8654598.9199999999</v>
      </c>
      <c r="J24" s="8">
        <v>360614.38</v>
      </c>
      <c r="K24" s="8">
        <v>91062.78</v>
      </c>
      <c r="L24" s="5">
        <v>0</v>
      </c>
      <c r="M24" s="8">
        <f>H24*100/C24</f>
        <v>100</v>
      </c>
      <c r="N24" s="7" t="s">
        <v>74</v>
      </c>
    </row>
    <row r="25" spans="1:18" x14ac:dyDescent="0.25">
      <c r="A25" s="35" t="s">
        <v>75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7"/>
    </row>
    <row r="26" spans="1:18" s="4" customFormat="1" ht="138.75" customHeight="1" x14ac:dyDescent="0.25">
      <c r="A26" s="7">
        <v>5</v>
      </c>
      <c r="B26" s="7" t="s">
        <v>76</v>
      </c>
      <c r="C26" s="5">
        <f>SUM(D26:F26)</f>
        <v>4719292.6900000004</v>
      </c>
      <c r="D26" s="12">
        <v>4530520.9800000004</v>
      </c>
      <c r="E26" s="12">
        <v>188771.71</v>
      </c>
      <c r="F26" s="5">
        <v>0</v>
      </c>
      <c r="G26" s="8">
        <v>0</v>
      </c>
      <c r="H26" s="8">
        <f>SUM(I26:L26)</f>
        <v>4719291.6899999995</v>
      </c>
      <c r="I26" s="8">
        <v>4530520.01</v>
      </c>
      <c r="J26" s="8">
        <v>188771.68</v>
      </c>
      <c r="K26" s="8">
        <v>0</v>
      </c>
      <c r="L26" s="5">
        <v>0</v>
      </c>
      <c r="M26" s="8">
        <f>H26*100/C26</f>
        <v>99.999978810383951</v>
      </c>
      <c r="N26" s="7" t="s">
        <v>77</v>
      </c>
    </row>
    <row r="27" spans="1:18" s="4" customFormat="1" x14ac:dyDescent="0.25">
      <c r="A27" s="35" t="s">
        <v>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</row>
    <row r="28" spans="1:18" s="4" customFormat="1" ht="49.5" customHeight="1" x14ac:dyDescent="0.25">
      <c r="A28" s="7">
        <v>6</v>
      </c>
      <c r="B28" s="7" t="s">
        <v>9</v>
      </c>
      <c r="C28" s="5">
        <f t="shared" ref="C28:C62" si="0">SUM(D28:F28)</f>
        <v>143900486.78</v>
      </c>
      <c r="D28" s="5">
        <v>0</v>
      </c>
      <c r="E28" s="5">
        <v>0</v>
      </c>
      <c r="F28" s="5">
        <v>143900486.78</v>
      </c>
      <c r="G28" s="8">
        <v>0</v>
      </c>
      <c r="H28" s="8">
        <f t="shared" ref="H28:H62" si="1">SUM(I28:L28)</f>
        <v>142090067.59999999</v>
      </c>
      <c r="I28" s="8">
        <v>0</v>
      </c>
      <c r="J28" s="8">
        <v>0</v>
      </c>
      <c r="K28" s="8">
        <v>142090067.59999999</v>
      </c>
      <c r="L28" s="5">
        <v>0</v>
      </c>
      <c r="M28" s="8">
        <f t="shared" ref="M28:M62" si="2">H28*100/C28</f>
        <v>98.741895027243487</v>
      </c>
      <c r="N28" s="7" t="s">
        <v>10</v>
      </c>
    </row>
    <row r="29" spans="1:18" s="4" customFormat="1" ht="272.25" customHeight="1" x14ac:dyDescent="0.25">
      <c r="A29" s="7">
        <v>7</v>
      </c>
      <c r="B29" s="7" t="s">
        <v>11</v>
      </c>
      <c r="C29" s="5">
        <f t="shared" si="0"/>
        <v>458425574.94999999</v>
      </c>
      <c r="D29" s="5">
        <v>0</v>
      </c>
      <c r="E29" s="5">
        <v>458425574.94999999</v>
      </c>
      <c r="F29" s="5">
        <v>0</v>
      </c>
      <c r="G29" s="8">
        <v>0</v>
      </c>
      <c r="H29" s="8">
        <f t="shared" si="1"/>
        <v>458023824.83999997</v>
      </c>
      <c r="I29" s="8">
        <v>0</v>
      </c>
      <c r="J29" s="8">
        <v>458023824.83999997</v>
      </c>
      <c r="K29" s="8">
        <v>0</v>
      </c>
      <c r="L29" s="5">
        <v>0</v>
      </c>
      <c r="M29" s="8">
        <f t="shared" si="2"/>
        <v>99.912363067866835</v>
      </c>
      <c r="N29" s="7" t="s">
        <v>40</v>
      </c>
    </row>
    <row r="30" spans="1:18" s="4" customFormat="1" ht="141.75" customHeight="1" x14ac:dyDescent="0.25">
      <c r="A30" s="31">
        <v>8</v>
      </c>
      <c r="B30" s="7" t="s">
        <v>132</v>
      </c>
      <c r="C30" s="5">
        <f t="shared" si="0"/>
        <v>18229107.16</v>
      </c>
      <c r="D30" s="5">
        <v>0</v>
      </c>
      <c r="E30" s="5">
        <v>0</v>
      </c>
      <c r="F30" s="5">
        <v>18229107.16</v>
      </c>
      <c r="G30" s="8">
        <v>0</v>
      </c>
      <c r="H30" s="8">
        <f t="shared" si="1"/>
        <v>17942668.07</v>
      </c>
      <c r="I30" s="8">
        <v>0</v>
      </c>
      <c r="J30" s="8">
        <v>0</v>
      </c>
      <c r="K30" s="8">
        <v>17942668.07</v>
      </c>
      <c r="L30" s="5">
        <v>0</v>
      </c>
      <c r="M30" s="8">
        <f t="shared" si="2"/>
        <v>98.428671862610301</v>
      </c>
      <c r="N30" s="7" t="s">
        <v>17</v>
      </c>
    </row>
    <row r="31" spans="1:18" s="4" customFormat="1" ht="204" x14ac:dyDescent="0.25">
      <c r="A31" s="31">
        <v>9</v>
      </c>
      <c r="B31" s="7" t="s">
        <v>133</v>
      </c>
      <c r="C31" s="5">
        <f t="shared" si="0"/>
        <v>2146793.0499999998</v>
      </c>
      <c r="D31" s="5">
        <v>0</v>
      </c>
      <c r="E31" s="5">
        <v>0</v>
      </c>
      <c r="F31" s="5">
        <v>2146793.0499999998</v>
      </c>
      <c r="G31" s="8">
        <v>0</v>
      </c>
      <c r="H31" s="8">
        <f t="shared" si="1"/>
        <v>2117123.3199999998</v>
      </c>
      <c r="I31" s="8">
        <v>0</v>
      </c>
      <c r="J31" s="8">
        <v>0</v>
      </c>
      <c r="K31" s="8">
        <v>2117123.3199999998</v>
      </c>
      <c r="L31" s="5">
        <v>0</v>
      </c>
      <c r="M31" s="8">
        <f t="shared" si="2"/>
        <v>98.617951087553593</v>
      </c>
      <c r="N31" s="7" t="s">
        <v>100</v>
      </c>
    </row>
    <row r="32" spans="1:18" s="4" customFormat="1" ht="153" x14ac:dyDescent="0.25">
      <c r="A32" s="31">
        <v>10</v>
      </c>
      <c r="B32" s="7" t="s">
        <v>134</v>
      </c>
      <c r="C32" s="5">
        <f t="shared" ref="C32" si="3">SUM(D32:F32)</f>
        <v>942225.9</v>
      </c>
      <c r="D32" s="5">
        <v>0</v>
      </c>
      <c r="E32" s="5">
        <v>0</v>
      </c>
      <c r="F32" s="5">
        <v>942225.9</v>
      </c>
      <c r="G32" s="8">
        <v>0</v>
      </c>
      <c r="H32" s="8">
        <f t="shared" ref="H32" si="4">SUM(I32:L32)</f>
        <v>941806.19</v>
      </c>
      <c r="I32" s="8">
        <v>0</v>
      </c>
      <c r="J32" s="8">
        <v>0</v>
      </c>
      <c r="K32" s="8">
        <v>941806.19</v>
      </c>
      <c r="L32" s="5">
        <v>0</v>
      </c>
      <c r="M32" s="8">
        <f t="shared" ref="M32" si="5">H32*100/C32</f>
        <v>99.955455480474484</v>
      </c>
      <c r="N32" s="7" t="s">
        <v>119</v>
      </c>
    </row>
    <row r="33" spans="1:14" s="4" customFormat="1" ht="153" x14ac:dyDescent="0.25">
      <c r="A33" s="31">
        <v>11</v>
      </c>
      <c r="B33" s="7" t="s">
        <v>135</v>
      </c>
      <c r="C33" s="5">
        <f t="shared" ref="C33:C34" si="6">SUM(D33:F33)</f>
        <v>95746.31</v>
      </c>
      <c r="D33" s="5">
        <v>0</v>
      </c>
      <c r="E33" s="5">
        <v>0</v>
      </c>
      <c r="F33" s="5">
        <v>95746.31</v>
      </c>
      <c r="G33" s="8">
        <v>0</v>
      </c>
      <c r="H33" s="8">
        <f t="shared" ref="H33:H34" si="7">SUM(I33:L33)</f>
        <v>94800</v>
      </c>
      <c r="I33" s="8">
        <v>0</v>
      </c>
      <c r="J33" s="8">
        <v>0</v>
      </c>
      <c r="K33" s="8">
        <v>94800</v>
      </c>
      <c r="L33" s="5">
        <v>0</v>
      </c>
      <c r="M33" s="8">
        <f t="shared" ref="M33:M34" si="8">H33*100/C33</f>
        <v>99.011648595126019</v>
      </c>
      <c r="N33" s="7" t="s">
        <v>100</v>
      </c>
    </row>
    <row r="34" spans="1:14" s="4" customFormat="1" ht="178.5" x14ac:dyDescent="0.25">
      <c r="A34" s="31">
        <v>12</v>
      </c>
      <c r="B34" s="7" t="s">
        <v>136</v>
      </c>
      <c r="C34" s="5">
        <f t="shared" si="6"/>
        <v>104796.43</v>
      </c>
      <c r="D34" s="5">
        <v>0</v>
      </c>
      <c r="E34" s="5">
        <v>0</v>
      </c>
      <c r="F34" s="5">
        <v>104796.43</v>
      </c>
      <c r="G34" s="8">
        <v>0</v>
      </c>
      <c r="H34" s="8">
        <f t="shared" si="7"/>
        <v>102000</v>
      </c>
      <c r="I34" s="8">
        <v>0</v>
      </c>
      <c r="J34" s="8">
        <v>0</v>
      </c>
      <c r="K34" s="8">
        <v>102000</v>
      </c>
      <c r="L34" s="5">
        <v>0</v>
      </c>
      <c r="M34" s="8">
        <f t="shared" si="8"/>
        <v>97.331559863251073</v>
      </c>
      <c r="N34" s="7" t="s">
        <v>100</v>
      </c>
    </row>
    <row r="35" spans="1:14" s="4" customFormat="1" ht="178.5" x14ac:dyDescent="0.25">
      <c r="A35" s="31">
        <v>13</v>
      </c>
      <c r="B35" s="7" t="s">
        <v>137</v>
      </c>
      <c r="C35" s="5">
        <f t="shared" si="0"/>
        <v>2003701.8</v>
      </c>
      <c r="D35" s="5">
        <v>0</v>
      </c>
      <c r="E35" s="5">
        <v>0</v>
      </c>
      <c r="F35" s="5">
        <v>2003701.8</v>
      </c>
      <c r="G35" s="8">
        <v>0</v>
      </c>
      <c r="H35" s="8">
        <f t="shared" si="1"/>
        <v>1886031.93</v>
      </c>
      <c r="I35" s="8">
        <v>0</v>
      </c>
      <c r="J35" s="8">
        <v>0</v>
      </c>
      <c r="K35" s="8">
        <v>1886031.93</v>
      </c>
      <c r="L35" s="5">
        <v>0</v>
      </c>
      <c r="M35" s="8">
        <f t="shared" si="2"/>
        <v>94.127376139503397</v>
      </c>
      <c r="N35" s="7" t="s">
        <v>100</v>
      </c>
    </row>
    <row r="36" spans="1:14" s="4" customFormat="1" ht="114.75" x14ac:dyDescent="0.25">
      <c r="A36" s="31">
        <v>14</v>
      </c>
      <c r="B36" s="31" t="s">
        <v>138</v>
      </c>
      <c r="C36" s="5">
        <f t="shared" ref="C36" si="9">SUM(D36:F36)</f>
        <v>80000</v>
      </c>
      <c r="D36" s="5">
        <v>0</v>
      </c>
      <c r="E36" s="5">
        <v>0</v>
      </c>
      <c r="F36" s="5">
        <v>80000</v>
      </c>
      <c r="G36" s="8">
        <v>0</v>
      </c>
      <c r="H36" s="8">
        <f t="shared" ref="H36" si="10">SUM(I36:L36)</f>
        <v>79881</v>
      </c>
      <c r="I36" s="8">
        <v>0</v>
      </c>
      <c r="J36" s="8">
        <v>0</v>
      </c>
      <c r="K36" s="8">
        <v>79881</v>
      </c>
      <c r="L36" s="5">
        <v>0</v>
      </c>
      <c r="M36" s="8">
        <f t="shared" ref="M36" si="11">H36*100/C36</f>
        <v>99.851249999999993</v>
      </c>
      <c r="N36" s="31" t="s">
        <v>100</v>
      </c>
    </row>
    <row r="37" spans="1:14" s="4" customFormat="1" ht="178.5" x14ac:dyDescent="0.25">
      <c r="A37" s="31">
        <v>15</v>
      </c>
      <c r="B37" s="7" t="s">
        <v>139</v>
      </c>
      <c r="C37" s="5">
        <f t="shared" ref="C37" si="12">SUM(D37:F37)</f>
        <v>2073417.78</v>
      </c>
      <c r="D37" s="5">
        <v>0</v>
      </c>
      <c r="E37" s="5">
        <v>0</v>
      </c>
      <c r="F37" s="5">
        <v>2073417.78</v>
      </c>
      <c r="G37" s="8">
        <v>0</v>
      </c>
      <c r="H37" s="8">
        <f t="shared" ref="H37" si="13">SUM(I37:L37)</f>
        <v>2073417.05</v>
      </c>
      <c r="I37" s="8">
        <v>0</v>
      </c>
      <c r="J37" s="8">
        <v>0</v>
      </c>
      <c r="K37" s="8">
        <v>2073417.05</v>
      </c>
      <c r="L37" s="5">
        <v>0</v>
      </c>
      <c r="M37" s="8">
        <f t="shared" ref="M37" si="14">H37*100/C37</f>
        <v>99.999964792430788</v>
      </c>
      <c r="N37" s="7" t="s">
        <v>100</v>
      </c>
    </row>
    <row r="38" spans="1:14" s="4" customFormat="1" ht="204" x14ac:dyDescent="0.25">
      <c r="A38" s="31">
        <v>16</v>
      </c>
      <c r="B38" s="7" t="s">
        <v>140</v>
      </c>
      <c r="C38" s="5">
        <f t="shared" ref="C38" si="15">SUM(D38:F38)</f>
        <v>4520391.93</v>
      </c>
      <c r="D38" s="5">
        <v>0</v>
      </c>
      <c r="E38" s="5">
        <v>0</v>
      </c>
      <c r="F38" s="5">
        <v>4520391.93</v>
      </c>
      <c r="G38" s="8">
        <v>0</v>
      </c>
      <c r="H38" s="8">
        <f t="shared" ref="H38" si="16">SUM(I38:L38)</f>
        <v>4519709.46</v>
      </c>
      <c r="I38" s="8">
        <v>0</v>
      </c>
      <c r="J38" s="8">
        <v>0</v>
      </c>
      <c r="K38" s="8">
        <v>4519709.46</v>
      </c>
      <c r="L38" s="5">
        <v>0</v>
      </c>
      <c r="M38" s="8">
        <f t="shared" ref="M38" si="17">H38*100/C38</f>
        <v>99.984902415308937</v>
      </c>
      <c r="N38" s="7" t="s">
        <v>100</v>
      </c>
    </row>
    <row r="39" spans="1:14" s="4" customFormat="1" ht="165.75" x14ac:dyDescent="0.25">
      <c r="A39" s="31">
        <v>17</v>
      </c>
      <c r="B39" s="7" t="s">
        <v>141</v>
      </c>
      <c r="C39" s="5">
        <f t="shared" ref="C39" si="18">SUM(D39:F39)</f>
        <v>792651.2</v>
      </c>
      <c r="D39" s="5">
        <v>0</v>
      </c>
      <c r="E39" s="5">
        <v>0</v>
      </c>
      <c r="F39" s="5">
        <v>792651.2</v>
      </c>
      <c r="G39" s="8">
        <v>0</v>
      </c>
      <c r="H39" s="8">
        <f t="shared" ref="H39" si="19">SUM(I39:L39)</f>
        <v>792251.47</v>
      </c>
      <c r="I39" s="8">
        <v>0</v>
      </c>
      <c r="J39" s="8">
        <v>0</v>
      </c>
      <c r="K39" s="8">
        <v>792251.47</v>
      </c>
      <c r="L39" s="5">
        <v>0</v>
      </c>
      <c r="M39" s="8">
        <f t="shared" ref="M39" si="20">H39*100/C39</f>
        <v>99.949570504655767</v>
      </c>
      <c r="N39" s="7" t="s">
        <v>100</v>
      </c>
    </row>
    <row r="40" spans="1:14" s="4" customFormat="1" ht="204" x14ac:dyDescent="0.25">
      <c r="A40" s="31">
        <v>18</v>
      </c>
      <c r="B40" s="7" t="s">
        <v>142</v>
      </c>
      <c r="C40" s="5">
        <f t="shared" ref="C40" si="21">SUM(D40:F40)</f>
        <v>1061500</v>
      </c>
      <c r="D40" s="5">
        <v>0</v>
      </c>
      <c r="E40" s="5">
        <v>0</v>
      </c>
      <c r="F40" s="5">
        <v>1061500</v>
      </c>
      <c r="G40" s="8">
        <v>0</v>
      </c>
      <c r="H40" s="8">
        <f t="shared" ref="H40" si="22">SUM(I40:L40)</f>
        <v>1041996.18</v>
      </c>
      <c r="I40" s="8">
        <v>0</v>
      </c>
      <c r="J40" s="8">
        <v>0</v>
      </c>
      <c r="K40" s="8">
        <v>1041996.18</v>
      </c>
      <c r="L40" s="5">
        <v>0</v>
      </c>
      <c r="M40" s="8">
        <f t="shared" ref="M40" si="23">H40*100/C40</f>
        <v>98.162617051342437</v>
      </c>
      <c r="N40" s="7" t="s">
        <v>100</v>
      </c>
    </row>
    <row r="41" spans="1:14" s="4" customFormat="1" ht="127.5" x14ac:dyDescent="0.25">
      <c r="A41" s="31">
        <v>19</v>
      </c>
      <c r="B41" s="31" t="s">
        <v>143</v>
      </c>
      <c r="C41" s="5">
        <f t="shared" ref="C41" si="24">SUM(D41:F41)</f>
        <v>200000</v>
      </c>
      <c r="D41" s="5">
        <v>0</v>
      </c>
      <c r="E41" s="5">
        <v>0</v>
      </c>
      <c r="F41" s="5">
        <v>200000</v>
      </c>
      <c r="G41" s="8">
        <v>0</v>
      </c>
      <c r="H41" s="8">
        <f t="shared" ref="H41" si="25">SUM(I41:L41)</f>
        <v>200000</v>
      </c>
      <c r="I41" s="8">
        <v>0</v>
      </c>
      <c r="J41" s="8">
        <v>0</v>
      </c>
      <c r="K41" s="8">
        <v>200000</v>
      </c>
      <c r="L41" s="5">
        <v>0</v>
      </c>
      <c r="M41" s="8">
        <f t="shared" ref="M41" si="26">H41*100/C41</f>
        <v>100</v>
      </c>
      <c r="N41" s="31" t="s">
        <v>100</v>
      </c>
    </row>
    <row r="42" spans="1:14" s="4" customFormat="1" ht="140.25" x14ac:dyDescent="0.25">
      <c r="A42" s="31">
        <v>20</v>
      </c>
      <c r="B42" s="31" t="s">
        <v>144</v>
      </c>
      <c r="C42" s="5">
        <f t="shared" ref="C42" si="27">SUM(D42:F42)</f>
        <v>400000</v>
      </c>
      <c r="D42" s="5">
        <v>0</v>
      </c>
      <c r="E42" s="5">
        <v>0</v>
      </c>
      <c r="F42" s="5">
        <v>400000</v>
      </c>
      <c r="G42" s="8">
        <v>0</v>
      </c>
      <c r="H42" s="8">
        <f t="shared" ref="H42" si="28">SUM(I42:L42)</f>
        <v>399952.34</v>
      </c>
      <c r="I42" s="8">
        <v>0</v>
      </c>
      <c r="J42" s="8">
        <v>0</v>
      </c>
      <c r="K42" s="8">
        <v>399952.34</v>
      </c>
      <c r="L42" s="5">
        <v>0</v>
      </c>
      <c r="M42" s="8">
        <f t="shared" ref="M42" si="29">H42*100/C42</f>
        <v>99.988084999999998</v>
      </c>
      <c r="N42" s="31" t="s">
        <v>100</v>
      </c>
    </row>
    <row r="43" spans="1:14" s="4" customFormat="1" ht="153" x14ac:dyDescent="0.25">
      <c r="A43" s="31">
        <v>21</v>
      </c>
      <c r="B43" s="7" t="s">
        <v>145</v>
      </c>
      <c r="C43" s="5">
        <f t="shared" ref="C43" si="30">SUM(D43:F43)</f>
        <v>579799.6</v>
      </c>
      <c r="D43" s="5">
        <v>0</v>
      </c>
      <c r="E43" s="5">
        <v>0</v>
      </c>
      <c r="F43" s="5">
        <v>579799.6</v>
      </c>
      <c r="G43" s="8">
        <v>0</v>
      </c>
      <c r="H43" s="8">
        <f t="shared" ref="H43" si="31">SUM(I43:L43)</f>
        <v>579799.6</v>
      </c>
      <c r="I43" s="8">
        <v>0</v>
      </c>
      <c r="J43" s="8">
        <v>0</v>
      </c>
      <c r="K43" s="8">
        <v>579799.6</v>
      </c>
      <c r="L43" s="5">
        <v>0</v>
      </c>
      <c r="M43" s="8">
        <f t="shared" ref="M43" si="32">H43*100/C43</f>
        <v>100</v>
      </c>
      <c r="N43" s="7" t="s">
        <v>100</v>
      </c>
    </row>
    <row r="44" spans="1:14" s="4" customFormat="1" ht="178.5" x14ac:dyDescent="0.25">
      <c r="A44" s="31">
        <v>22</v>
      </c>
      <c r="B44" s="7" t="s">
        <v>146</v>
      </c>
      <c r="C44" s="5">
        <f t="shared" ref="C44" si="33">SUM(D44:F44)</f>
        <v>2767024.83</v>
      </c>
      <c r="D44" s="5">
        <v>0</v>
      </c>
      <c r="E44" s="5">
        <v>0</v>
      </c>
      <c r="F44" s="5">
        <v>2767024.83</v>
      </c>
      <c r="G44" s="8">
        <v>0</v>
      </c>
      <c r="H44" s="8">
        <f t="shared" ref="H44" si="34">SUM(I44:L44)</f>
        <v>2755984.1</v>
      </c>
      <c r="I44" s="8">
        <v>0</v>
      </c>
      <c r="J44" s="8">
        <v>0</v>
      </c>
      <c r="K44" s="8">
        <v>2755984.1</v>
      </c>
      <c r="L44" s="5">
        <v>0</v>
      </c>
      <c r="M44" s="8">
        <f t="shared" ref="M44" si="35">H44*100/C44</f>
        <v>99.600989124481401</v>
      </c>
      <c r="N44" s="7" t="s">
        <v>100</v>
      </c>
    </row>
    <row r="45" spans="1:14" s="4" customFormat="1" ht="153" x14ac:dyDescent="0.25">
      <c r="A45" s="31">
        <v>23</v>
      </c>
      <c r="B45" s="7" t="s">
        <v>147</v>
      </c>
      <c r="C45" s="5">
        <f t="shared" ref="C45" si="36">SUM(D45:F45)</f>
        <v>3350150</v>
      </c>
      <c r="D45" s="5">
        <v>0</v>
      </c>
      <c r="E45" s="5">
        <v>0</v>
      </c>
      <c r="F45" s="5">
        <v>3350150</v>
      </c>
      <c r="G45" s="8">
        <v>0</v>
      </c>
      <c r="H45" s="8">
        <f t="shared" ref="H45" si="37">SUM(I45:L45)</f>
        <v>3350150</v>
      </c>
      <c r="I45" s="8">
        <v>0</v>
      </c>
      <c r="J45" s="8">
        <v>0</v>
      </c>
      <c r="K45" s="8">
        <v>3350150</v>
      </c>
      <c r="L45" s="5">
        <v>0</v>
      </c>
      <c r="M45" s="8">
        <f t="shared" ref="M45" si="38">H45*100/C45</f>
        <v>100</v>
      </c>
      <c r="N45" s="7" t="s">
        <v>100</v>
      </c>
    </row>
    <row r="46" spans="1:14" s="4" customFormat="1" ht="140.25" x14ac:dyDescent="0.25">
      <c r="A46" s="31">
        <v>24</v>
      </c>
      <c r="B46" s="7" t="s">
        <v>148</v>
      </c>
      <c r="C46" s="5">
        <f t="shared" ref="C46" si="39">SUM(D46:F46)</f>
        <v>734757.78</v>
      </c>
      <c r="D46" s="5">
        <v>0</v>
      </c>
      <c r="E46" s="5">
        <v>0</v>
      </c>
      <c r="F46" s="5">
        <v>734757.78</v>
      </c>
      <c r="G46" s="8">
        <v>0</v>
      </c>
      <c r="H46" s="8">
        <f t="shared" ref="H46" si="40">SUM(I46:L46)</f>
        <v>734757.78</v>
      </c>
      <c r="I46" s="8">
        <v>0</v>
      </c>
      <c r="J46" s="8">
        <v>0</v>
      </c>
      <c r="K46" s="8">
        <v>734757.78</v>
      </c>
      <c r="L46" s="5">
        <v>0</v>
      </c>
      <c r="M46" s="8">
        <f t="shared" ref="M46" si="41">H46*100/C46</f>
        <v>100</v>
      </c>
      <c r="N46" s="7" t="s">
        <v>100</v>
      </c>
    </row>
    <row r="47" spans="1:14" s="4" customFormat="1" ht="140.25" x14ac:dyDescent="0.25">
      <c r="A47" s="31">
        <v>25</v>
      </c>
      <c r="B47" s="7" t="s">
        <v>149</v>
      </c>
      <c r="C47" s="5">
        <f t="shared" ref="C47" si="42">SUM(D47:F47)</f>
        <v>3007151.55</v>
      </c>
      <c r="D47" s="5">
        <v>0</v>
      </c>
      <c r="E47" s="5">
        <v>0</v>
      </c>
      <c r="F47" s="5">
        <v>3007151.55</v>
      </c>
      <c r="G47" s="8">
        <v>0</v>
      </c>
      <c r="H47" s="8">
        <f t="shared" ref="H47" si="43">SUM(I47:L47)</f>
        <v>2984859.21</v>
      </c>
      <c r="I47" s="8">
        <v>0</v>
      </c>
      <c r="J47" s="8">
        <v>0</v>
      </c>
      <c r="K47" s="8">
        <v>2984859.21</v>
      </c>
      <c r="L47" s="5">
        <v>0</v>
      </c>
      <c r="M47" s="8">
        <f t="shared" ref="M47" si="44">H47*100/C47</f>
        <v>99.258689173813011</v>
      </c>
      <c r="N47" s="7" t="s">
        <v>101</v>
      </c>
    </row>
    <row r="48" spans="1:14" s="4" customFormat="1" ht="140.25" x14ac:dyDescent="0.25">
      <c r="A48" s="31">
        <v>26</v>
      </c>
      <c r="B48" s="31" t="s">
        <v>150</v>
      </c>
      <c r="C48" s="5">
        <f t="shared" ref="C48" si="45">SUM(D48:F48)</f>
        <v>150300</v>
      </c>
      <c r="D48" s="5">
        <v>0</v>
      </c>
      <c r="E48" s="5">
        <v>0</v>
      </c>
      <c r="F48" s="5">
        <v>150300</v>
      </c>
      <c r="G48" s="8">
        <v>0</v>
      </c>
      <c r="H48" s="8">
        <f t="shared" ref="H48" si="46">SUM(I48:L48)</f>
        <v>150300</v>
      </c>
      <c r="I48" s="8">
        <v>0</v>
      </c>
      <c r="J48" s="8">
        <v>0</v>
      </c>
      <c r="K48" s="8">
        <v>150300</v>
      </c>
      <c r="L48" s="5">
        <v>0</v>
      </c>
      <c r="M48" s="8">
        <f t="shared" ref="M48" si="47">H48*100/C48</f>
        <v>100</v>
      </c>
      <c r="N48" s="31" t="s">
        <v>151</v>
      </c>
    </row>
    <row r="49" spans="1:14" s="4" customFormat="1" ht="127.5" x14ac:dyDescent="0.25">
      <c r="A49" s="31">
        <v>27</v>
      </c>
      <c r="B49" s="31" t="s">
        <v>152</v>
      </c>
      <c r="C49" s="5">
        <f t="shared" ref="C49" si="48">SUM(D49:F49)</f>
        <v>200000</v>
      </c>
      <c r="D49" s="5">
        <v>0</v>
      </c>
      <c r="E49" s="5">
        <v>0</v>
      </c>
      <c r="F49" s="5">
        <v>200000</v>
      </c>
      <c r="G49" s="8">
        <v>0</v>
      </c>
      <c r="H49" s="8">
        <f t="shared" ref="H49" si="49">SUM(I49:L49)</f>
        <v>200000</v>
      </c>
      <c r="I49" s="8">
        <v>0</v>
      </c>
      <c r="J49" s="8">
        <v>0</v>
      </c>
      <c r="K49" s="8">
        <v>200000</v>
      </c>
      <c r="L49" s="5">
        <v>0</v>
      </c>
      <c r="M49" s="8">
        <f t="shared" ref="M49" si="50">H49*100/C49</f>
        <v>100</v>
      </c>
      <c r="N49" s="31" t="s">
        <v>87</v>
      </c>
    </row>
    <row r="50" spans="1:14" s="4" customFormat="1" ht="140.25" x14ac:dyDescent="0.25">
      <c r="A50" s="31">
        <v>28</v>
      </c>
      <c r="B50" s="7" t="s">
        <v>153</v>
      </c>
      <c r="C50" s="5">
        <f t="shared" ref="C50:C51" si="51">SUM(D50:F50)</f>
        <v>1903098.31</v>
      </c>
      <c r="D50" s="5">
        <v>0</v>
      </c>
      <c r="E50" s="5">
        <v>0</v>
      </c>
      <c r="F50" s="5">
        <v>1903098.31</v>
      </c>
      <c r="G50" s="8">
        <v>0</v>
      </c>
      <c r="H50" s="8">
        <f t="shared" ref="H50:H51" si="52">SUM(I50:L50)</f>
        <v>1346792.07</v>
      </c>
      <c r="I50" s="8">
        <v>0</v>
      </c>
      <c r="J50" s="8">
        <v>0</v>
      </c>
      <c r="K50" s="8">
        <v>1346792.07</v>
      </c>
      <c r="L50" s="5">
        <v>0</v>
      </c>
      <c r="M50" s="8">
        <f t="shared" ref="M50:M51" si="53">H50*100/C50</f>
        <v>70.768391886176389</v>
      </c>
      <c r="N50" s="7" t="s">
        <v>88</v>
      </c>
    </row>
    <row r="51" spans="1:14" s="4" customFormat="1" ht="127.5" x14ac:dyDescent="0.25">
      <c r="A51" s="31">
        <v>29</v>
      </c>
      <c r="B51" s="7" t="s">
        <v>154</v>
      </c>
      <c r="C51" s="5">
        <f t="shared" si="51"/>
        <v>338031.7</v>
      </c>
      <c r="D51" s="5">
        <v>0</v>
      </c>
      <c r="E51" s="5">
        <v>0</v>
      </c>
      <c r="F51" s="5">
        <v>338031.7</v>
      </c>
      <c r="G51" s="8">
        <v>0</v>
      </c>
      <c r="H51" s="8">
        <f t="shared" si="52"/>
        <v>332146.08</v>
      </c>
      <c r="I51" s="8">
        <v>0</v>
      </c>
      <c r="J51" s="8">
        <v>0</v>
      </c>
      <c r="K51" s="8">
        <v>332146.08</v>
      </c>
      <c r="L51" s="5">
        <v>0</v>
      </c>
      <c r="M51" s="8">
        <f t="shared" si="53"/>
        <v>98.258855604370822</v>
      </c>
      <c r="N51" s="7" t="s">
        <v>88</v>
      </c>
    </row>
    <row r="52" spans="1:14" s="4" customFormat="1" ht="160.5" customHeight="1" x14ac:dyDescent="0.25">
      <c r="A52" s="31">
        <v>30</v>
      </c>
      <c r="B52" s="7" t="s">
        <v>155</v>
      </c>
      <c r="C52" s="5">
        <f t="shared" si="0"/>
        <v>1000173.46</v>
      </c>
      <c r="D52" s="5">
        <v>0</v>
      </c>
      <c r="E52" s="5">
        <v>0</v>
      </c>
      <c r="F52" s="5">
        <v>1000173.46</v>
      </c>
      <c r="G52" s="8">
        <v>0</v>
      </c>
      <c r="H52" s="8">
        <f t="shared" si="1"/>
        <v>998259.28</v>
      </c>
      <c r="I52" s="8">
        <v>0</v>
      </c>
      <c r="J52" s="8">
        <v>0</v>
      </c>
      <c r="K52" s="8">
        <v>998259.28</v>
      </c>
      <c r="L52" s="5">
        <v>0</v>
      </c>
      <c r="M52" s="8">
        <f t="shared" si="2"/>
        <v>99.808615197607821</v>
      </c>
      <c r="N52" s="7" t="s">
        <v>102</v>
      </c>
    </row>
    <row r="53" spans="1:14" s="4" customFormat="1" ht="215.25" customHeight="1" x14ac:dyDescent="0.25">
      <c r="A53" s="31">
        <v>31</v>
      </c>
      <c r="B53" s="7" t="s">
        <v>103</v>
      </c>
      <c r="C53" s="5">
        <f>SUM(D53:F53)</f>
        <v>19781642.580000002</v>
      </c>
      <c r="D53" s="5">
        <v>0</v>
      </c>
      <c r="E53" s="5">
        <v>18640241.800000001</v>
      </c>
      <c r="F53" s="5">
        <v>1141400.78</v>
      </c>
      <c r="G53" s="8">
        <v>0</v>
      </c>
      <c r="H53" s="8">
        <f t="shared" ref="H53" si="54">SUM(I53:L53)</f>
        <v>8521540.8900000006</v>
      </c>
      <c r="I53" s="8">
        <v>0</v>
      </c>
      <c r="J53" s="8">
        <v>8029847.96</v>
      </c>
      <c r="K53" s="8">
        <v>491692.93</v>
      </c>
      <c r="L53" s="5">
        <v>0</v>
      </c>
      <c r="M53" s="8">
        <f t="shared" ref="M53" si="55">H53*100/C53</f>
        <v>43.078024767344672</v>
      </c>
      <c r="N53" s="7" t="s">
        <v>12</v>
      </c>
    </row>
    <row r="54" spans="1:14" s="4" customFormat="1" ht="216" customHeight="1" x14ac:dyDescent="0.25">
      <c r="A54" s="31">
        <v>32</v>
      </c>
      <c r="B54" s="7" t="s">
        <v>104</v>
      </c>
      <c r="C54" s="5">
        <f>SUM(D54:F54)</f>
        <v>3391000.74</v>
      </c>
      <c r="D54" s="5">
        <v>0</v>
      </c>
      <c r="E54" s="5">
        <v>3195340</v>
      </c>
      <c r="F54" s="5">
        <v>195660.74</v>
      </c>
      <c r="G54" s="8">
        <v>0</v>
      </c>
      <c r="H54" s="8">
        <f t="shared" ref="H54" si="56">SUM(I54:L54)</f>
        <v>2580032.66</v>
      </c>
      <c r="I54" s="8">
        <v>0</v>
      </c>
      <c r="J54" s="8">
        <v>2431164.77</v>
      </c>
      <c r="K54" s="8">
        <v>148867.89000000001</v>
      </c>
      <c r="L54" s="5">
        <v>0</v>
      </c>
      <c r="M54" s="8">
        <f t="shared" ref="M54" si="57">H54*100/C54</f>
        <v>76.084697640024686</v>
      </c>
      <c r="N54" s="7" t="s">
        <v>12</v>
      </c>
    </row>
    <row r="55" spans="1:14" s="4" customFormat="1" ht="216" customHeight="1" x14ac:dyDescent="0.25">
      <c r="A55" s="31">
        <v>33</v>
      </c>
      <c r="B55" s="7" t="s">
        <v>105</v>
      </c>
      <c r="C55" s="5">
        <f>SUM(D55:F55)</f>
        <v>1395500.37</v>
      </c>
      <c r="D55" s="5">
        <v>0</v>
      </c>
      <c r="E55" s="5">
        <v>1314980</v>
      </c>
      <c r="F55" s="5">
        <v>80520.37</v>
      </c>
      <c r="G55" s="8">
        <v>0</v>
      </c>
      <c r="H55" s="8">
        <f t="shared" ref="H55" si="58">SUM(I55:L55)</f>
        <v>1309167.3699999999</v>
      </c>
      <c r="I55" s="8">
        <v>0</v>
      </c>
      <c r="J55" s="8">
        <v>1233628.4099999999</v>
      </c>
      <c r="K55" s="8">
        <v>75538.960000000006</v>
      </c>
      <c r="L55" s="5">
        <v>0</v>
      </c>
      <c r="M55" s="8">
        <f t="shared" ref="M55" si="59">H55*100/C55</f>
        <v>93.813473514163221</v>
      </c>
      <c r="N55" s="7" t="s">
        <v>12</v>
      </c>
    </row>
    <row r="56" spans="1:14" s="4" customFormat="1" ht="89.25" x14ac:dyDescent="0.25">
      <c r="A56" s="31">
        <v>34</v>
      </c>
      <c r="B56" s="7" t="s">
        <v>13</v>
      </c>
      <c r="C56" s="5">
        <f t="shared" si="0"/>
        <v>54684</v>
      </c>
      <c r="D56" s="5">
        <v>0</v>
      </c>
      <c r="E56" s="5">
        <v>0</v>
      </c>
      <c r="F56" s="5">
        <v>54684</v>
      </c>
      <c r="G56" s="8">
        <v>0</v>
      </c>
      <c r="H56" s="8">
        <f t="shared" si="1"/>
        <v>52731</v>
      </c>
      <c r="I56" s="8">
        <v>0</v>
      </c>
      <c r="J56" s="8">
        <v>0</v>
      </c>
      <c r="K56" s="8">
        <v>52731</v>
      </c>
      <c r="L56" s="5">
        <v>0</v>
      </c>
      <c r="M56" s="8">
        <f t="shared" si="2"/>
        <v>96.428571428571431</v>
      </c>
      <c r="N56" s="7" t="s">
        <v>14</v>
      </c>
    </row>
    <row r="57" spans="1:14" s="4" customFormat="1" ht="229.5" x14ac:dyDescent="0.25">
      <c r="A57" s="31">
        <v>35</v>
      </c>
      <c r="B57" s="7" t="s">
        <v>106</v>
      </c>
      <c r="C57" s="5">
        <f t="shared" ref="C57" si="60">SUM(D57:F57)</f>
        <v>1572664.09</v>
      </c>
      <c r="D57" s="5">
        <v>0</v>
      </c>
      <c r="E57" s="5">
        <v>1572664.09</v>
      </c>
      <c r="F57" s="5">
        <v>0</v>
      </c>
      <c r="G57" s="8">
        <v>0</v>
      </c>
      <c r="H57" s="8">
        <f t="shared" ref="H57" si="61">SUM(I57:L57)</f>
        <v>1541408.78</v>
      </c>
      <c r="I57" s="8">
        <v>0</v>
      </c>
      <c r="J57" s="8">
        <v>1541408.78</v>
      </c>
      <c r="K57" s="8">
        <v>0</v>
      </c>
      <c r="L57" s="5">
        <v>0</v>
      </c>
      <c r="M57" s="8">
        <f t="shared" ref="M57" si="62">H57*100/C57</f>
        <v>98.01258830803468</v>
      </c>
      <c r="N57" s="7" t="s">
        <v>110</v>
      </c>
    </row>
    <row r="58" spans="1:14" s="4" customFormat="1" ht="140.25" x14ac:dyDescent="0.25">
      <c r="A58" s="31">
        <v>36</v>
      </c>
      <c r="B58" s="7" t="s">
        <v>107</v>
      </c>
      <c r="C58" s="5">
        <f t="shared" ref="C58" si="63">SUM(D58:F58)</f>
        <v>400000</v>
      </c>
      <c r="D58" s="5">
        <v>0</v>
      </c>
      <c r="E58" s="5">
        <v>400000</v>
      </c>
      <c r="F58" s="5">
        <v>0</v>
      </c>
      <c r="G58" s="8">
        <v>0</v>
      </c>
      <c r="H58" s="8">
        <f t="shared" ref="H58" si="64">SUM(I58:L58)</f>
        <v>400000</v>
      </c>
      <c r="I58" s="8">
        <v>0</v>
      </c>
      <c r="J58" s="8">
        <v>400000</v>
      </c>
      <c r="K58" s="8">
        <v>0</v>
      </c>
      <c r="L58" s="5">
        <v>0</v>
      </c>
      <c r="M58" s="8">
        <f t="shared" ref="M58" si="65">H58*100/C58</f>
        <v>100</v>
      </c>
      <c r="N58" s="7" t="s">
        <v>111</v>
      </c>
    </row>
    <row r="59" spans="1:14" s="4" customFormat="1" ht="140.25" x14ac:dyDescent="0.25">
      <c r="A59" s="31">
        <v>37</v>
      </c>
      <c r="B59" s="7" t="s">
        <v>108</v>
      </c>
      <c r="C59" s="5">
        <f t="shared" ref="C59" si="66">SUM(D59:F59)</f>
        <v>400000</v>
      </c>
      <c r="D59" s="5">
        <v>0</v>
      </c>
      <c r="E59" s="5">
        <v>400000</v>
      </c>
      <c r="F59" s="5">
        <v>0</v>
      </c>
      <c r="G59" s="8">
        <v>0</v>
      </c>
      <c r="H59" s="8">
        <f t="shared" ref="H59" si="67">SUM(I59:L59)</f>
        <v>400000</v>
      </c>
      <c r="I59" s="8">
        <v>0</v>
      </c>
      <c r="J59" s="8">
        <v>400000</v>
      </c>
      <c r="K59" s="8">
        <v>0</v>
      </c>
      <c r="L59" s="5">
        <v>0</v>
      </c>
      <c r="M59" s="8">
        <f t="shared" ref="M59" si="68">H59*100/C59</f>
        <v>100</v>
      </c>
      <c r="N59" s="7" t="s">
        <v>111</v>
      </c>
    </row>
    <row r="60" spans="1:14" s="4" customFormat="1" ht="140.25" x14ac:dyDescent="0.25">
      <c r="A60" s="31">
        <v>38</v>
      </c>
      <c r="B60" s="7" t="s">
        <v>109</v>
      </c>
      <c r="C60" s="5">
        <f t="shared" ref="C60" si="69">SUM(D60:F60)</f>
        <v>400000</v>
      </c>
      <c r="D60" s="5">
        <v>0</v>
      </c>
      <c r="E60" s="5">
        <v>400000</v>
      </c>
      <c r="F60" s="5">
        <v>0</v>
      </c>
      <c r="G60" s="8">
        <v>0</v>
      </c>
      <c r="H60" s="8">
        <f t="shared" ref="H60" si="70">SUM(I60:L60)</f>
        <v>400000</v>
      </c>
      <c r="I60" s="8">
        <v>0</v>
      </c>
      <c r="J60" s="8">
        <v>400000</v>
      </c>
      <c r="K60" s="8">
        <v>0</v>
      </c>
      <c r="L60" s="5">
        <v>0</v>
      </c>
      <c r="M60" s="8">
        <f t="shared" ref="M60" si="71">H60*100/C60</f>
        <v>100</v>
      </c>
      <c r="N60" s="7" t="s">
        <v>111</v>
      </c>
    </row>
    <row r="61" spans="1:14" s="4" customFormat="1" ht="38.25" x14ac:dyDescent="0.25">
      <c r="A61" s="31">
        <v>39</v>
      </c>
      <c r="B61" s="7" t="s">
        <v>15</v>
      </c>
      <c r="C61" s="5">
        <f t="shared" si="0"/>
        <v>6792190.4000000004</v>
      </c>
      <c r="D61" s="5">
        <v>0</v>
      </c>
      <c r="E61" s="5">
        <v>6792190.4000000004</v>
      </c>
      <c r="F61" s="5">
        <v>0</v>
      </c>
      <c r="G61" s="8">
        <v>0</v>
      </c>
      <c r="H61" s="8">
        <f t="shared" si="1"/>
        <v>6790796.0700000003</v>
      </c>
      <c r="I61" s="8">
        <v>0</v>
      </c>
      <c r="J61" s="8">
        <v>6790796.0700000003</v>
      </c>
      <c r="K61" s="8">
        <v>0</v>
      </c>
      <c r="L61" s="5">
        <v>0</v>
      </c>
      <c r="M61" s="8">
        <f t="shared" si="2"/>
        <v>99.979471570761618</v>
      </c>
      <c r="N61" s="7" t="s">
        <v>41</v>
      </c>
    </row>
    <row r="62" spans="1:14" s="4" customFormat="1" ht="114.75" x14ac:dyDescent="0.25">
      <c r="A62" s="31">
        <v>40</v>
      </c>
      <c r="B62" s="7" t="s">
        <v>16</v>
      </c>
      <c r="C62" s="5">
        <f t="shared" si="0"/>
        <v>2450296.7999999998</v>
      </c>
      <c r="D62" s="5">
        <v>0</v>
      </c>
      <c r="E62" s="5">
        <v>2450296.7999999998</v>
      </c>
      <c r="F62" s="5">
        <v>0</v>
      </c>
      <c r="G62" s="8">
        <v>0</v>
      </c>
      <c r="H62" s="8">
        <f t="shared" si="1"/>
        <v>2413675.5</v>
      </c>
      <c r="I62" s="8">
        <v>0</v>
      </c>
      <c r="J62" s="8">
        <v>2413675.5</v>
      </c>
      <c r="K62" s="8">
        <v>0</v>
      </c>
      <c r="L62" s="5">
        <v>0</v>
      </c>
      <c r="M62" s="8">
        <f t="shared" si="2"/>
        <v>98.505434117205724</v>
      </c>
      <c r="N62" s="7" t="s">
        <v>42</v>
      </c>
    </row>
    <row r="63" spans="1:14" s="4" customFormat="1" x14ac:dyDescent="0.25">
      <c r="A63" s="35" t="s">
        <v>0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7"/>
    </row>
    <row r="64" spans="1:14" s="4" customFormat="1" ht="51" x14ac:dyDescent="0.25">
      <c r="A64" s="7">
        <v>41</v>
      </c>
      <c r="B64" s="7" t="s">
        <v>9</v>
      </c>
      <c r="C64" s="5">
        <f>SUM(D64:G64)</f>
        <v>79903858.760000005</v>
      </c>
      <c r="D64" s="5">
        <v>0</v>
      </c>
      <c r="E64" s="5">
        <v>0</v>
      </c>
      <c r="F64" s="5">
        <v>79903858.760000005</v>
      </c>
      <c r="G64" s="8">
        <v>0</v>
      </c>
      <c r="H64" s="8">
        <f t="shared" ref="H64:H106" si="72">SUM(I64:L64)</f>
        <v>78786012.670000002</v>
      </c>
      <c r="I64" s="8">
        <v>0</v>
      </c>
      <c r="J64" s="8">
        <v>0</v>
      </c>
      <c r="K64" s="8">
        <v>78786012.670000002</v>
      </c>
      <c r="L64" s="5">
        <v>0</v>
      </c>
      <c r="M64" s="8">
        <f t="shared" ref="M64:M108" si="73">H64*100/C64</f>
        <v>98.601011130942283</v>
      </c>
      <c r="N64" s="7" t="s">
        <v>10</v>
      </c>
    </row>
    <row r="65" spans="1:14" s="4" customFormat="1" ht="267.75" customHeight="1" x14ac:dyDescent="0.25">
      <c r="A65" s="7">
        <v>42</v>
      </c>
      <c r="B65" s="7" t="s">
        <v>11</v>
      </c>
      <c r="C65" s="5">
        <f t="shared" ref="C65:C109" si="74">SUM(D65:G65)</f>
        <v>587955109</v>
      </c>
      <c r="D65" s="5">
        <v>0</v>
      </c>
      <c r="E65" s="5">
        <v>587955109</v>
      </c>
      <c r="F65" s="5">
        <v>0</v>
      </c>
      <c r="G65" s="8">
        <v>0</v>
      </c>
      <c r="H65" s="8">
        <f t="shared" si="72"/>
        <v>587870611.95000005</v>
      </c>
      <c r="I65" s="8">
        <v>0</v>
      </c>
      <c r="J65" s="8">
        <v>587870611.95000005</v>
      </c>
      <c r="K65" s="8">
        <v>0</v>
      </c>
      <c r="L65" s="5">
        <v>0</v>
      </c>
      <c r="M65" s="8">
        <f t="shared" si="73"/>
        <v>99.985628656217713</v>
      </c>
      <c r="N65" s="7" t="s">
        <v>43</v>
      </c>
    </row>
    <row r="66" spans="1:14" s="4" customFormat="1" ht="269.25" customHeight="1" x14ac:dyDescent="0.25">
      <c r="A66" s="31">
        <v>43</v>
      </c>
      <c r="B66" s="7" t="s">
        <v>11</v>
      </c>
      <c r="C66" s="5">
        <f t="shared" si="74"/>
        <v>13972301.799999999</v>
      </c>
      <c r="D66" s="5">
        <v>0</v>
      </c>
      <c r="E66" s="5">
        <v>13972301.799999999</v>
      </c>
      <c r="F66" s="5">
        <v>0</v>
      </c>
      <c r="G66" s="8">
        <v>0</v>
      </c>
      <c r="H66" s="8">
        <f t="shared" si="72"/>
        <v>13831221.6</v>
      </c>
      <c r="I66" s="8">
        <v>0</v>
      </c>
      <c r="J66" s="8">
        <v>13831221.6</v>
      </c>
      <c r="K66" s="8">
        <v>0</v>
      </c>
      <c r="L66" s="5">
        <v>0</v>
      </c>
      <c r="M66" s="8">
        <f t="shared" si="73"/>
        <v>98.990286625500758</v>
      </c>
      <c r="N66" s="7" t="s">
        <v>43</v>
      </c>
    </row>
    <row r="67" spans="1:14" s="4" customFormat="1" ht="46.5" customHeight="1" x14ac:dyDescent="0.25">
      <c r="A67" s="31">
        <v>44</v>
      </c>
      <c r="B67" s="31" t="s">
        <v>175</v>
      </c>
      <c r="C67" s="5">
        <f t="shared" ref="C67" si="75">SUM(D67:G67)</f>
        <v>87544.01</v>
      </c>
      <c r="D67" s="5">
        <v>0</v>
      </c>
      <c r="E67" s="5">
        <v>0</v>
      </c>
      <c r="F67" s="5">
        <v>87544.01</v>
      </c>
      <c r="G67" s="8">
        <v>0</v>
      </c>
      <c r="H67" s="8">
        <f t="shared" ref="H67" si="76">SUM(I67:L67)</f>
        <v>0</v>
      </c>
      <c r="I67" s="8">
        <v>0</v>
      </c>
      <c r="J67" s="8">
        <v>0</v>
      </c>
      <c r="K67" s="8">
        <v>0</v>
      </c>
      <c r="L67" s="5">
        <v>0</v>
      </c>
      <c r="M67" s="8">
        <f t="shared" ref="M67" si="77">H67*100/C67</f>
        <v>0</v>
      </c>
      <c r="N67" s="31" t="s">
        <v>176</v>
      </c>
    </row>
    <row r="68" spans="1:14" s="4" customFormat="1" ht="216.75" x14ac:dyDescent="0.25">
      <c r="A68" s="31">
        <v>45</v>
      </c>
      <c r="B68" s="7" t="s">
        <v>158</v>
      </c>
      <c r="C68" s="5">
        <f t="shared" si="74"/>
        <v>4044953.7700000005</v>
      </c>
      <c r="D68" s="5">
        <v>0</v>
      </c>
      <c r="E68" s="5">
        <v>0</v>
      </c>
      <c r="F68" s="5">
        <v>4044953.7700000005</v>
      </c>
      <c r="G68" s="8">
        <v>0</v>
      </c>
      <c r="H68" s="8">
        <f t="shared" si="72"/>
        <v>4037595.59</v>
      </c>
      <c r="I68" s="8">
        <v>0</v>
      </c>
      <c r="J68" s="8">
        <v>0</v>
      </c>
      <c r="K68" s="8">
        <v>4037595.59</v>
      </c>
      <c r="L68" s="5">
        <v>0</v>
      </c>
      <c r="M68" s="8">
        <f t="shared" si="73"/>
        <v>99.818089886352382</v>
      </c>
      <c r="N68" s="7" t="s">
        <v>112</v>
      </c>
    </row>
    <row r="69" spans="1:14" s="4" customFormat="1" ht="178.5" x14ac:dyDescent="0.25">
      <c r="A69" s="31">
        <v>46</v>
      </c>
      <c r="B69" s="7" t="s">
        <v>159</v>
      </c>
      <c r="C69" s="5">
        <f t="shared" si="74"/>
        <v>1466500.39</v>
      </c>
      <c r="D69" s="5">
        <v>0</v>
      </c>
      <c r="E69" s="5">
        <v>0</v>
      </c>
      <c r="F69" s="5">
        <v>1466500.39</v>
      </c>
      <c r="G69" s="8">
        <v>0</v>
      </c>
      <c r="H69" s="8">
        <f t="shared" si="72"/>
        <v>1149696.1499999999</v>
      </c>
      <c r="I69" s="8">
        <v>0</v>
      </c>
      <c r="J69" s="8">
        <v>0</v>
      </c>
      <c r="K69" s="8">
        <v>1149696.1499999999</v>
      </c>
      <c r="L69" s="5">
        <v>0</v>
      </c>
      <c r="M69" s="8">
        <f t="shared" si="73"/>
        <v>78.397261796841391</v>
      </c>
      <c r="N69" s="7" t="s">
        <v>113</v>
      </c>
    </row>
    <row r="70" spans="1:14" s="4" customFormat="1" ht="229.5" x14ac:dyDescent="0.25">
      <c r="A70" s="31">
        <v>47</v>
      </c>
      <c r="B70" s="7" t="s">
        <v>160</v>
      </c>
      <c r="C70" s="5">
        <f t="shared" si="74"/>
        <v>3560934.29</v>
      </c>
      <c r="D70" s="5">
        <v>0</v>
      </c>
      <c r="E70" s="5">
        <v>0</v>
      </c>
      <c r="F70" s="5">
        <v>3560934.29</v>
      </c>
      <c r="G70" s="8">
        <v>0</v>
      </c>
      <c r="H70" s="8">
        <f t="shared" ref="H70:H83" si="78">SUM(I70:L70)</f>
        <v>3430493.47</v>
      </c>
      <c r="I70" s="8">
        <v>0</v>
      </c>
      <c r="J70" s="8">
        <v>0</v>
      </c>
      <c r="K70" s="8">
        <v>3430493.47</v>
      </c>
      <c r="L70" s="5">
        <v>0</v>
      </c>
      <c r="M70" s="8">
        <f t="shared" ref="M70:M83" si="79">H70*100/C70</f>
        <v>96.336893371879654</v>
      </c>
      <c r="N70" s="7" t="s">
        <v>113</v>
      </c>
    </row>
    <row r="71" spans="1:14" s="4" customFormat="1" ht="267.75" x14ac:dyDescent="0.25">
      <c r="A71" s="31">
        <v>48</v>
      </c>
      <c r="B71" s="7" t="s">
        <v>161</v>
      </c>
      <c r="C71" s="5">
        <f t="shared" si="74"/>
        <v>1926770.93</v>
      </c>
      <c r="D71" s="5">
        <v>0</v>
      </c>
      <c r="E71" s="5">
        <v>0</v>
      </c>
      <c r="F71" s="5">
        <v>1926770.93</v>
      </c>
      <c r="G71" s="8">
        <v>0</v>
      </c>
      <c r="H71" s="8">
        <f t="shared" si="78"/>
        <v>1607220.97</v>
      </c>
      <c r="I71" s="8">
        <v>0</v>
      </c>
      <c r="J71" s="8">
        <v>0</v>
      </c>
      <c r="K71" s="8">
        <v>1607220.97</v>
      </c>
      <c r="L71" s="5">
        <v>0</v>
      </c>
      <c r="M71" s="8">
        <f t="shared" si="79"/>
        <v>83.415259436159346</v>
      </c>
      <c r="N71" s="7" t="s">
        <v>113</v>
      </c>
    </row>
    <row r="72" spans="1:14" s="4" customFormat="1" ht="229.5" x14ac:dyDescent="0.25">
      <c r="A72" s="31">
        <v>49</v>
      </c>
      <c r="B72" s="7" t="s">
        <v>162</v>
      </c>
      <c r="C72" s="5">
        <f t="shared" si="74"/>
        <v>2916716.4</v>
      </c>
      <c r="D72" s="5">
        <v>0</v>
      </c>
      <c r="E72" s="5">
        <v>0</v>
      </c>
      <c r="F72" s="5">
        <v>2916716.4</v>
      </c>
      <c r="G72" s="8">
        <v>0</v>
      </c>
      <c r="H72" s="8">
        <f t="shared" si="78"/>
        <v>2916716.4</v>
      </c>
      <c r="I72" s="8">
        <v>0</v>
      </c>
      <c r="J72" s="8">
        <v>0</v>
      </c>
      <c r="K72" s="8">
        <v>2916716.4</v>
      </c>
      <c r="L72" s="5">
        <v>0</v>
      </c>
      <c r="M72" s="8">
        <f t="shared" si="79"/>
        <v>100</v>
      </c>
      <c r="N72" s="7" t="s">
        <v>113</v>
      </c>
    </row>
    <row r="73" spans="1:14" s="4" customFormat="1" ht="216.75" x14ac:dyDescent="0.25">
      <c r="A73" s="31">
        <v>50</v>
      </c>
      <c r="B73" s="7" t="s">
        <v>163</v>
      </c>
      <c r="C73" s="5">
        <f t="shared" si="74"/>
        <v>1385512.2099999997</v>
      </c>
      <c r="D73" s="5">
        <v>0</v>
      </c>
      <c r="E73" s="5">
        <v>0</v>
      </c>
      <c r="F73" s="5">
        <v>1385512.2099999997</v>
      </c>
      <c r="G73" s="8">
        <v>0</v>
      </c>
      <c r="H73" s="8">
        <f t="shared" si="78"/>
        <v>1361012.56</v>
      </c>
      <c r="I73" s="8">
        <v>0</v>
      </c>
      <c r="J73" s="8">
        <v>0</v>
      </c>
      <c r="K73" s="8">
        <v>1361012.56</v>
      </c>
      <c r="L73" s="5">
        <v>0</v>
      </c>
      <c r="M73" s="8">
        <f t="shared" si="79"/>
        <v>98.231726157072288</v>
      </c>
      <c r="N73" s="7" t="s">
        <v>113</v>
      </c>
    </row>
    <row r="74" spans="1:14" s="4" customFormat="1" ht="178.5" x14ac:dyDescent="0.25">
      <c r="A74" s="31">
        <v>51</v>
      </c>
      <c r="B74" s="7" t="s">
        <v>164</v>
      </c>
      <c r="C74" s="5">
        <f t="shared" si="74"/>
        <v>2626591.88</v>
      </c>
      <c r="D74" s="5">
        <v>0</v>
      </c>
      <c r="E74" s="5">
        <v>0</v>
      </c>
      <c r="F74" s="5">
        <v>2626591.88</v>
      </c>
      <c r="G74" s="8">
        <v>0</v>
      </c>
      <c r="H74" s="8">
        <f t="shared" si="78"/>
        <v>2603148.2599999998</v>
      </c>
      <c r="I74" s="8">
        <v>0</v>
      </c>
      <c r="J74" s="8">
        <v>0</v>
      </c>
      <c r="K74" s="8">
        <v>2603148.2599999998</v>
      </c>
      <c r="L74" s="5">
        <v>0</v>
      </c>
      <c r="M74" s="8">
        <f t="shared" si="79"/>
        <v>99.107450983210981</v>
      </c>
      <c r="N74" s="7" t="s">
        <v>113</v>
      </c>
    </row>
    <row r="75" spans="1:14" s="4" customFormat="1" ht="114.75" x14ac:dyDescent="0.25">
      <c r="A75" s="31">
        <v>52</v>
      </c>
      <c r="B75" s="7" t="s">
        <v>165</v>
      </c>
      <c r="C75" s="5">
        <f t="shared" si="74"/>
        <v>1161048.8</v>
      </c>
      <c r="D75" s="5">
        <v>0</v>
      </c>
      <c r="E75" s="5">
        <v>0</v>
      </c>
      <c r="F75" s="5">
        <v>1161048.8</v>
      </c>
      <c r="G75" s="8">
        <v>0</v>
      </c>
      <c r="H75" s="8">
        <f t="shared" si="78"/>
        <v>1155921.32</v>
      </c>
      <c r="I75" s="8">
        <v>0</v>
      </c>
      <c r="J75" s="8">
        <v>0</v>
      </c>
      <c r="K75" s="8">
        <v>1155921.32</v>
      </c>
      <c r="L75" s="5">
        <v>0</v>
      </c>
      <c r="M75" s="8">
        <f t="shared" si="79"/>
        <v>99.558375151845468</v>
      </c>
      <c r="N75" s="7" t="s">
        <v>120</v>
      </c>
    </row>
    <row r="76" spans="1:14" s="4" customFormat="1" ht="178.5" x14ac:dyDescent="0.25">
      <c r="A76" s="31">
        <v>53</v>
      </c>
      <c r="B76" s="7" t="s">
        <v>166</v>
      </c>
      <c r="C76" s="5">
        <f t="shared" si="74"/>
        <v>2402447.87</v>
      </c>
      <c r="D76" s="5">
        <v>0</v>
      </c>
      <c r="E76" s="5">
        <v>0</v>
      </c>
      <c r="F76" s="5">
        <v>2402447.87</v>
      </c>
      <c r="G76" s="8">
        <v>0</v>
      </c>
      <c r="H76" s="8">
        <f t="shared" si="78"/>
        <v>2293520.38</v>
      </c>
      <c r="I76" s="8">
        <v>0</v>
      </c>
      <c r="J76" s="8">
        <v>0</v>
      </c>
      <c r="K76" s="8">
        <v>2293520.38</v>
      </c>
      <c r="L76" s="5">
        <v>0</v>
      </c>
      <c r="M76" s="8">
        <f t="shared" si="79"/>
        <v>95.465979039120626</v>
      </c>
      <c r="N76" s="7" t="s">
        <v>114</v>
      </c>
    </row>
    <row r="77" spans="1:14" s="4" customFormat="1" ht="114.75" x14ac:dyDescent="0.25">
      <c r="A77" s="31">
        <v>54</v>
      </c>
      <c r="B77" s="7" t="s">
        <v>167</v>
      </c>
      <c r="C77" s="5">
        <f t="shared" ref="C77" si="80">SUM(D77:G77)</f>
        <v>2938638.23</v>
      </c>
      <c r="D77" s="5">
        <v>0</v>
      </c>
      <c r="E77" s="5">
        <v>0</v>
      </c>
      <c r="F77" s="5">
        <v>2938638.23</v>
      </c>
      <c r="G77" s="8">
        <v>0</v>
      </c>
      <c r="H77" s="8">
        <f t="shared" ref="H77" si="81">SUM(I77:L77)</f>
        <v>2755388.86</v>
      </c>
      <c r="I77" s="8">
        <v>0</v>
      </c>
      <c r="J77" s="8">
        <v>0</v>
      </c>
      <c r="K77" s="8">
        <v>2755388.86</v>
      </c>
      <c r="L77" s="5">
        <v>0</v>
      </c>
      <c r="M77" s="8">
        <f t="shared" ref="M77" si="82">H77*100/C77</f>
        <v>93.764139861475911</v>
      </c>
      <c r="N77" s="7" t="s">
        <v>87</v>
      </c>
    </row>
    <row r="78" spans="1:14" s="4" customFormat="1" ht="165.75" x14ac:dyDescent="0.25">
      <c r="A78" s="31">
        <v>55</v>
      </c>
      <c r="B78" s="7" t="s">
        <v>168</v>
      </c>
      <c r="C78" s="5">
        <f t="shared" si="74"/>
        <v>2410843.66</v>
      </c>
      <c r="D78" s="5">
        <v>0</v>
      </c>
      <c r="E78" s="5">
        <v>0</v>
      </c>
      <c r="F78" s="5">
        <v>2410843.66</v>
      </c>
      <c r="G78" s="8">
        <v>0</v>
      </c>
      <c r="H78" s="8">
        <f t="shared" si="78"/>
        <v>2410843.66</v>
      </c>
      <c r="I78" s="8">
        <v>0</v>
      </c>
      <c r="J78" s="8">
        <v>0</v>
      </c>
      <c r="K78" s="8">
        <v>2410843.66</v>
      </c>
      <c r="L78" s="5">
        <v>0</v>
      </c>
      <c r="M78" s="8">
        <f t="shared" si="79"/>
        <v>100</v>
      </c>
      <c r="N78" s="7" t="s">
        <v>87</v>
      </c>
    </row>
    <row r="79" spans="1:14" s="4" customFormat="1" ht="153" x14ac:dyDescent="0.25">
      <c r="A79" s="31">
        <v>56</v>
      </c>
      <c r="B79" s="7" t="s">
        <v>169</v>
      </c>
      <c r="C79" s="5">
        <f t="shared" si="74"/>
        <v>597896.37</v>
      </c>
      <c r="D79" s="5">
        <v>0</v>
      </c>
      <c r="E79" s="5">
        <v>0</v>
      </c>
      <c r="F79" s="5">
        <v>597896.37</v>
      </c>
      <c r="G79" s="8">
        <v>0</v>
      </c>
      <c r="H79" s="8">
        <f t="shared" si="78"/>
        <v>563255.73</v>
      </c>
      <c r="I79" s="8">
        <v>0</v>
      </c>
      <c r="J79" s="8">
        <v>0</v>
      </c>
      <c r="K79" s="8">
        <v>563255.73</v>
      </c>
      <c r="L79" s="5">
        <v>0</v>
      </c>
      <c r="M79" s="8">
        <f t="shared" si="79"/>
        <v>94.206246811633932</v>
      </c>
      <c r="N79" s="7" t="s">
        <v>87</v>
      </c>
    </row>
    <row r="80" spans="1:14" s="4" customFormat="1" ht="127.5" x14ac:dyDescent="0.25">
      <c r="A80" s="31">
        <v>57</v>
      </c>
      <c r="B80" s="7" t="s">
        <v>170</v>
      </c>
      <c r="C80" s="5">
        <f t="shared" si="74"/>
        <v>947680</v>
      </c>
      <c r="D80" s="5">
        <v>0</v>
      </c>
      <c r="E80" s="5">
        <v>0</v>
      </c>
      <c r="F80" s="5">
        <v>947680</v>
      </c>
      <c r="G80" s="8">
        <v>0</v>
      </c>
      <c r="H80" s="8">
        <f t="shared" si="78"/>
        <v>947609.14</v>
      </c>
      <c r="I80" s="8">
        <v>0</v>
      </c>
      <c r="J80" s="8">
        <v>0</v>
      </c>
      <c r="K80" s="8">
        <v>947609.14</v>
      </c>
      <c r="L80" s="5">
        <v>0</v>
      </c>
      <c r="M80" s="8">
        <f t="shared" si="79"/>
        <v>99.992522792503806</v>
      </c>
      <c r="N80" s="7" t="s">
        <v>115</v>
      </c>
    </row>
    <row r="81" spans="1:14" s="4" customFormat="1" ht="318.75" x14ac:dyDescent="0.25">
      <c r="A81" s="31">
        <v>58</v>
      </c>
      <c r="B81" s="7" t="s">
        <v>171</v>
      </c>
      <c r="C81" s="5">
        <f t="shared" si="74"/>
        <v>908473.31</v>
      </c>
      <c r="D81" s="5">
        <v>0</v>
      </c>
      <c r="E81" s="5">
        <v>0</v>
      </c>
      <c r="F81" s="5">
        <v>908473.31</v>
      </c>
      <c r="G81" s="8">
        <v>0</v>
      </c>
      <c r="H81" s="8">
        <f t="shared" si="78"/>
        <v>862148.05</v>
      </c>
      <c r="I81" s="8">
        <v>0</v>
      </c>
      <c r="J81" s="8">
        <v>0</v>
      </c>
      <c r="K81" s="8">
        <v>862148.05</v>
      </c>
      <c r="L81" s="5">
        <v>0</v>
      </c>
      <c r="M81" s="8">
        <f t="shared" si="79"/>
        <v>94.900757183499422</v>
      </c>
      <c r="N81" s="7" t="s">
        <v>88</v>
      </c>
    </row>
    <row r="82" spans="1:14" s="4" customFormat="1" ht="140.25" x14ac:dyDescent="0.25">
      <c r="A82" s="31">
        <v>59</v>
      </c>
      <c r="B82" s="7" t="s">
        <v>172</v>
      </c>
      <c r="C82" s="5">
        <f t="shared" si="74"/>
        <v>275978.19</v>
      </c>
      <c r="D82" s="5">
        <v>0</v>
      </c>
      <c r="E82" s="5">
        <v>0</v>
      </c>
      <c r="F82" s="5">
        <v>275978.19</v>
      </c>
      <c r="G82" s="8">
        <v>0</v>
      </c>
      <c r="H82" s="8">
        <f t="shared" si="78"/>
        <v>275978.15999999997</v>
      </c>
      <c r="I82" s="8">
        <v>0</v>
      </c>
      <c r="J82" s="8">
        <v>0</v>
      </c>
      <c r="K82" s="8">
        <v>275978.15999999997</v>
      </c>
      <c r="L82" s="5">
        <v>0</v>
      </c>
      <c r="M82" s="8">
        <f t="shared" si="79"/>
        <v>99.999989129575766</v>
      </c>
      <c r="N82" s="7" t="s">
        <v>88</v>
      </c>
    </row>
    <row r="83" spans="1:14" s="4" customFormat="1" ht="127.5" x14ac:dyDescent="0.25">
      <c r="A83" s="31">
        <v>60</v>
      </c>
      <c r="B83" s="7" t="s">
        <v>173</v>
      </c>
      <c r="C83" s="5">
        <f t="shared" si="74"/>
        <v>379256.98</v>
      </c>
      <c r="D83" s="5">
        <v>0</v>
      </c>
      <c r="E83" s="5">
        <v>0</v>
      </c>
      <c r="F83" s="5">
        <v>379256.98</v>
      </c>
      <c r="G83" s="8">
        <v>0</v>
      </c>
      <c r="H83" s="8">
        <f t="shared" si="78"/>
        <v>93000</v>
      </c>
      <c r="I83" s="8">
        <v>0</v>
      </c>
      <c r="J83" s="8">
        <v>0</v>
      </c>
      <c r="K83" s="8">
        <v>93000</v>
      </c>
      <c r="L83" s="5">
        <v>0</v>
      </c>
      <c r="M83" s="8">
        <f t="shared" si="79"/>
        <v>24.521631744259526</v>
      </c>
      <c r="N83" s="7" t="s">
        <v>89</v>
      </c>
    </row>
    <row r="84" spans="1:14" s="4" customFormat="1" ht="127.5" x14ac:dyDescent="0.25">
      <c r="A84" s="31">
        <v>61</v>
      </c>
      <c r="B84" s="7" t="s">
        <v>174</v>
      </c>
      <c r="C84" s="5">
        <f t="shared" ref="C84" si="83">SUM(D84:G84)</f>
        <v>109450</v>
      </c>
      <c r="D84" s="5">
        <v>0</v>
      </c>
      <c r="E84" s="5">
        <v>0</v>
      </c>
      <c r="F84" s="5">
        <v>109450</v>
      </c>
      <c r="G84" s="8">
        <v>0</v>
      </c>
      <c r="H84" s="8">
        <f t="shared" ref="H84" si="84">SUM(I84:L84)</f>
        <v>107923.6</v>
      </c>
      <c r="I84" s="8">
        <v>0</v>
      </c>
      <c r="J84" s="8">
        <v>0</v>
      </c>
      <c r="K84" s="8">
        <v>107923.6</v>
      </c>
      <c r="L84" s="5">
        <v>0</v>
      </c>
      <c r="M84" s="8">
        <f t="shared" ref="M84" si="85">H84*100/C84</f>
        <v>98.60539058931019</v>
      </c>
      <c r="N84" s="7" t="s">
        <v>84</v>
      </c>
    </row>
    <row r="85" spans="1:14" s="4" customFormat="1" ht="204" x14ac:dyDescent="0.25">
      <c r="A85" s="31">
        <v>62</v>
      </c>
      <c r="B85" s="7" t="s">
        <v>90</v>
      </c>
      <c r="C85" s="5">
        <f t="shared" si="74"/>
        <v>2000000</v>
      </c>
      <c r="D85" s="5">
        <v>0</v>
      </c>
      <c r="E85" s="13">
        <v>1884600</v>
      </c>
      <c r="F85" s="13">
        <v>115400</v>
      </c>
      <c r="G85" s="8">
        <v>0</v>
      </c>
      <c r="H85" s="8">
        <f t="shared" ref="H85:H86" si="86">SUM(I85:L85)</f>
        <v>975781.39</v>
      </c>
      <c r="I85" s="8">
        <v>0</v>
      </c>
      <c r="J85" s="8">
        <v>919478.8</v>
      </c>
      <c r="K85" s="8">
        <v>56302.59</v>
      </c>
      <c r="L85" s="5">
        <v>0</v>
      </c>
      <c r="M85" s="8">
        <f t="shared" ref="M85:M86" si="87">H85*100/C85</f>
        <v>48.789069499999997</v>
      </c>
      <c r="N85" s="7" t="s">
        <v>12</v>
      </c>
    </row>
    <row r="86" spans="1:14" s="4" customFormat="1" ht="204" x14ac:dyDescent="0.25">
      <c r="A86" s="31">
        <v>63</v>
      </c>
      <c r="B86" s="7" t="s">
        <v>91</v>
      </c>
      <c r="C86" s="5">
        <f t="shared" si="74"/>
        <v>5285259.47</v>
      </c>
      <c r="D86" s="5">
        <v>0</v>
      </c>
      <c r="E86" s="13">
        <v>4980300</v>
      </c>
      <c r="F86" s="13">
        <v>304959.46999999997</v>
      </c>
      <c r="G86" s="8">
        <v>0</v>
      </c>
      <c r="H86" s="8">
        <f t="shared" si="86"/>
        <v>4573628.13</v>
      </c>
      <c r="I86" s="8">
        <v>0</v>
      </c>
      <c r="J86" s="8">
        <v>4309729.79</v>
      </c>
      <c r="K86" s="8">
        <v>263898.34000000003</v>
      </c>
      <c r="L86" s="5">
        <v>0</v>
      </c>
      <c r="M86" s="8">
        <f t="shared" si="87"/>
        <v>86.535545813042177</v>
      </c>
      <c r="N86" s="7" t="s">
        <v>12</v>
      </c>
    </row>
    <row r="87" spans="1:14" s="4" customFormat="1" ht="127.5" x14ac:dyDescent="0.25">
      <c r="A87" s="31">
        <v>64</v>
      </c>
      <c r="B87" s="7" t="s">
        <v>116</v>
      </c>
      <c r="C87" s="5">
        <f t="shared" ref="C87" si="88">SUM(D87:G87)</f>
        <v>1100000</v>
      </c>
      <c r="D87" s="5">
        <v>0</v>
      </c>
      <c r="E87" s="13">
        <v>1100000</v>
      </c>
      <c r="F87" s="13">
        <v>0</v>
      </c>
      <c r="G87" s="8">
        <v>0</v>
      </c>
      <c r="H87" s="8">
        <f t="shared" ref="H87" si="89">SUM(I87:L87)</f>
        <v>1100000</v>
      </c>
      <c r="I87" s="8">
        <v>0</v>
      </c>
      <c r="J87" s="8">
        <v>1100000</v>
      </c>
      <c r="K87" s="8">
        <v>0</v>
      </c>
      <c r="L87" s="5">
        <v>0</v>
      </c>
      <c r="M87" s="8">
        <f t="shared" ref="M87" si="90">H87*100/C87</f>
        <v>100</v>
      </c>
      <c r="N87" s="7" t="s">
        <v>111</v>
      </c>
    </row>
    <row r="88" spans="1:14" s="4" customFormat="1" ht="127.5" x14ac:dyDescent="0.25">
      <c r="A88" s="31">
        <v>65</v>
      </c>
      <c r="B88" s="7" t="s">
        <v>117</v>
      </c>
      <c r="C88" s="5">
        <f t="shared" ref="C88" si="91">SUM(D88:G88)</f>
        <v>1100000</v>
      </c>
      <c r="D88" s="5">
        <v>0</v>
      </c>
      <c r="E88" s="13">
        <v>1100000</v>
      </c>
      <c r="F88" s="13">
        <v>0</v>
      </c>
      <c r="G88" s="8">
        <v>0</v>
      </c>
      <c r="H88" s="8">
        <f t="shared" ref="H88" si="92">SUM(I88:L88)</f>
        <v>1100000</v>
      </c>
      <c r="I88" s="8">
        <v>0</v>
      </c>
      <c r="J88" s="8">
        <v>1100000</v>
      </c>
      <c r="K88" s="8">
        <v>0</v>
      </c>
      <c r="L88" s="5">
        <v>0</v>
      </c>
      <c r="M88" s="8">
        <f t="shared" ref="M88" si="93">H88*100/C88</f>
        <v>100</v>
      </c>
      <c r="N88" s="7" t="s">
        <v>111</v>
      </c>
    </row>
    <row r="89" spans="1:14" s="4" customFormat="1" ht="127.5" x14ac:dyDescent="0.25">
      <c r="A89" s="31">
        <v>66</v>
      </c>
      <c r="B89" s="7" t="s">
        <v>118</v>
      </c>
      <c r="C89" s="5">
        <f t="shared" ref="C89" si="94">SUM(D89:G89)</f>
        <v>1100000</v>
      </c>
      <c r="D89" s="5">
        <v>0</v>
      </c>
      <c r="E89" s="13">
        <v>1100000</v>
      </c>
      <c r="F89" s="13">
        <v>0</v>
      </c>
      <c r="G89" s="8">
        <v>0</v>
      </c>
      <c r="H89" s="8">
        <f t="shared" ref="H89" si="95">SUM(I89:L89)</f>
        <v>1100000</v>
      </c>
      <c r="I89" s="8">
        <v>0</v>
      </c>
      <c r="J89" s="8">
        <f>J88</f>
        <v>1100000</v>
      </c>
      <c r="K89" s="8">
        <v>0</v>
      </c>
      <c r="L89" s="5">
        <v>0</v>
      </c>
      <c r="M89" s="8">
        <f t="shared" ref="M89" si="96">H89*100/C89</f>
        <v>100</v>
      </c>
      <c r="N89" s="7" t="s">
        <v>111</v>
      </c>
    </row>
    <row r="90" spans="1:14" s="4" customFormat="1" ht="204" x14ac:dyDescent="0.25">
      <c r="A90" s="31">
        <v>67</v>
      </c>
      <c r="B90" s="7" t="s">
        <v>121</v>
      </c>
      <c r="C90" s="5">
        <f t="shared" ref="C90:C97" si="97">SUM(D90:G90)</f>
        <v>127347.99</v>
      </c>
      <c r="D90" s="5">
        <v>0</v>
      </c>
      <c r="E90" s="13">
        <v>120000</v>
      </c>
      <c r="F90" s="13">
        <v>7347.99</v>
      </c>
      <c r="G90" s="8">
        <v>0</v>
      </c>
      <c r="H90" s="8">
        <f t="shared" ref="H90" si="98">SUM(I90:L90)</f>
        <v>127347.99</v>
      </c>
      <c r="I90" s="8">
        <v>0</v>
      </c>
      <c r="J90" s="8">
        <v>120000</v>
      </c>
      <c r="K90" s="8">
        <v>7347.99</v>
      </c>
      <c r="L90" s="5">
        <v>0</v>
      </c>
      <c r="M90" s="8">
        <f t="shared" ref="M90" si="99">H90*100/C90</f>
        <v>100</v>
      </c>
      <c r="N90" s="7" t="s">
        <v>12</v>
      </c>
    </row>
    <row r="91" spans="1:14" s="4" customFormat="1" ht="204" x14ac:dyDescent="0.25">
      <c r="A91" s="31">
        <v>68</v>
      </c>
      <c r="B91" s="7" t="s">
        <v>122</v>
      </c>
      <c r="C91" s="5">
        <f t="shared" si="97"/>
        <v>31836.99</v>
      </c>
      <c r="D91" s="5">
        <v>0</v>
      </c>
      <c r="E91" s="13">
        <v>30000</v>
      </c>
      <c r="F91" s="13">
        <v>1836.99</v>
      </c>
      <c r="G91" s="8">
        <v>0</v>
      </c>
      <c r="H91" s="8">
        <f t="shared" ref="H91" si="100">SUM(I91:L91)</f>
        <v>31836.99</v>
      </c>
      <c r="I91" s="8">
        <v>0</v>
      </c>
      <c r="J91" s="8">
        <v>30000</v>
      </c>
      <c r="K91" s="8">
        <v>1836.99</v>
      </c>
      <c r="L91" s="5">
        <v>0</v>
      </c>
      <c r="M91" s="8">
        <f t="shared" ref="M91" si="101">H91*100/C91</f>
        <v>100</v>
      </c>
      <c r="N91" s="7" t="s">
        <v>12</v>
      </c>
    </row>
    <row r="92" spans="1:14" s="4" customFormat="1" ht="204" x14ac:dyDescent="0.25">
      <c r="A92" s="31">
        <v>69</v>
      </c>
      <c r="B92" s="7" t="s">
        <v>123</v>
      </c>
      <c r="C92" s="5">
        <f t="shared" si="97"/>
        <v>95510.989999999991</v>
      </c>
      <c r="D92" s="5">
        <v>0</v>
      </c>
      <c r="E92" s="13">
        <v>90000.01</v>
      </c>
      <c r="F92" s="13">
        <v>5510.98</v>
      </c>
      <c r="G92" s="8">
        <v>0</v>
      </c>
      <c r="H92" s="8">
        <f t="shared" ref="H92" si="102">SUM(I92:L92)</f>
        <v>95510.98</v>
      </c>
      <c r="I92" s="8">
        <v>0</v>
      </c>
      <c r="J92" s="8">
        <v>90000.01</v>
      </c>
      <c r="K92" s="8">
        <v>5510.97</v>
      </c>
      <c r="L92" s="5">
        <v>0</v>
      </c>
      <c r="M92" s="8">
        <f t="shared" ref="M92" si="103">H92*100/C92</f>
        <v>99.99998953000069</v>
      </c>
      <c r="N92" s="7" t="s">
        <v>12</v>
      </c>
    </row>
    <row r="93" spans="1:14" s="4" customFormat="1" ht="204" x14ac:dyDescent="0.25">
      <c r="A93" s="31">
        <v>70</v>
      </c>
      <c r="B93" s="7" t="s">
        <v>124</v>
      </c>
      <c r="C93" s="5">
        <f t="shared" si="97"/>
        <v>95510.98</v>
      </c>
      <c r="D93" s="5">
        <v>0</v>
      </c>
      <c r="E93" s="13">
        <v>90000</v>
      </c>
      <c r="F93" s="13">
        <v>5510.98</v>
      </c>
      <c r="G93" s="8">
        <v>0</v>
      </c>
      <c r="H93" s="8">
        <f t="shared" ref="H93" si="104">SUM(I93:L93)</f>
        <v>95510.98</v>
      </c>
      <c r="I93" s="8">
        <v>0</v>
      </c>
      <c r="J93" s="8">
        <v>90000</v>
      </c>
      <c r="K93" s="8">
        <v>5510.98</v>
      </c>
      <c r="L93" s="5">
        <v>0</v>
      </c>
      <c r="M93" s="8">
        <f t="shared" ref="M93" si="105">H93*100/C93</f>
        <v>100</v>
      </c>
      <c r="N93" s="7" t="s">
        <v>12</v>
      </c>
    </row>
    <row r="94" spans="1:14" s="4" customFormat="1" ht="204" x14ac:dyDescent="0.25">
      <c r="A94" s="31">
        <v>71</v>
      </c>
      <c r="B94" s="7" t="s">
        <v>125</v>
      </c>
      <c r="C94" s="5">
        <f t="shared" si="97"/>
        <v>95510.97</v>
      </c>
      <c r="D94" s="5">
        <v>0</v>
      </c>
      <c r="E94" s="13">
        <f>90000-0.01</f>
        <v>89999.99</v>
      </c>
      <c r="F94" s="13">
        <v>5510.98</v>
      </c>
      <c r="G94" s="8">
        <v>0</v>
      </c>
      <c r="H94" s="8">
        <f t="shared" ref="H94" si="106">SUM(I94:L94)</f>
        <v>95446</v>
      </c>
      <c r="I94" s="8">
        <v>0</v>
      </c>
      <c r="J94" s="8">
        <v>89938.77</v>
      </c>
      <c r="K94" s="8">
        <v>5507.23</v>
      </c>
      <c r="L94" s="5">
        <v>0</v>
      </c>
      <c r="M94" s="8">
        <f t="shared" ref="M94" si="107">H94*100/C94</f>
        <v>99.931976400197797</v>
      </c>
      <c r="N94" s="7" t="s">
        <v>12</v>
      </c>
    </row>
    <row r="95" spans="1:14" s="4" customFormat="1" ht="204" x14ac:dyDescent="0.25">
      <c r="A95" s="31">
        <v>72</v>
      </c>
      <c r="B95" s="7" t="s">
        <v>126</v>
      </c>
      <c r="C95" s="5">
        <f t="shared" si="97"/>
        <v>74286.320000000007</v>
      </c>
      <c r="D95" s="5">
        <v>0</v>
      </c>
      <c r="E95" s="13">
        <v>70000</v>
      </c>
      <c r="F95" s="13">
        <v>4286.32</v>
      </c>
      <c r="G95" s="8">
        <v>0</v>
      </c>
      <c r="H95" s="8">
        <f t="shared" ref="H95" si="108">SUM(I95:L95)</f>
        <v>74286.239999999991</v>
      </c>
      <c r="I95" s="8">
        <v>0</v>
      </c>
      <c r="J95" s="8">
        <v>69999.92</v>
      </c>
      <c r="K95" s="8">
        <v>4286.32</v>
      </c>
      <c r="L95" s="5">
        <v>0</v>
      </c>
      <c r="M95" s="8">
        <f t="shared" ref="M95" si="109">H95*100/C95</f>
        <v>99.999892308570381</v>
      </c>
      <c r="N95" s="7" t="s">
        <v>12</v>
      </c>
    </row>
    <row r="96" spans="1:14" s="4" customFormat="1" ht="204" x14ac:dyDescent="0.25">
      <c r="A96" s="31">
        <v>73</v>
      </c>
      <c r="B96" s="7" t="s">
        <v>127</v>
      </c>
      <c r="C96" s="5">
        <f t="shared" si="97"/>
        <v>21224.66</v>
      </c>
      <c r="D96" s="5">
        <v>0</v>
      </c>
      <c r="E96" s="13">
        <v>20000</v>
      </c>
      <c r="F96" s="13">
        <v>1224.6600000000001</v>
      </c>
      <c r="G96" s="8">
        <v>0</v>
      </c>
      <c r="H96" s="8">
        <f t="shared" ref="H96" si="110">SUM(I96:L96)</f>
        <v>21059.599999999999</v>
      </c>
      <c r="I96" s="8">
        <v>0</v>
      </c>
      <c r="J96" s="8">
        <v>19844.46</v>
      </c>
      <c r="K96" s="8">
        <v>1215.1400000000001</v>
      </c>
      <c r="L96" s="5">
        <v>0</v>
      </c>
      <c r="M96" s="8">
        <f t="shared" ref="M96" si="111">H96*100/C96</f>
        <v>99.222319697936271</v>
      </c>
      <c r="N96" s="7" t="s">
        <v>12</v>
      </c>
    </row>
    <row r="97" spans="1:14" s="4" customFormat="1" ht="204" x14ac:dyDescent="0.25">
      <c r="A97" s="31">
        <v>74</v>
      </c>
      <c r="B97" s="7" t="s">
        <v>128</v>
      </c>
      <c r="C97" s="5">
        <f t="shared" si="97"/>
        <v>19102.2</v>
      </c>
      <c r="D97" s="5">
        <v>0</v>
      </c>
      <c r="E97" s="13">
        <v>18000</v>
      </c>
      <c r="F97" s="13">
        <v>1102.2</v>
      </c>
      <c r="G97" s="8">
        <v>0</v>
      </c>
      <c r="H97" s="8">
        <f t="shared" ref="H97" si="112">SUM(I97:L97)</f>
        <v>19102.2</v>
      </c>
      <c r="I97" s="8">
        <v>0</v>
      </c>
      <c r="J97" s="8">
        <v>18000</v>
      </c>
      <c r="K97" s="8">
        <v>1102.2</v>
      </c>
      <c r="L97" s="5">
        <v>0</v>
      </c>
      <c r="M97" s="8">
        <f t="shared" ref="M97" si="113">H97*100/C97</f>
        <v>100</v>
      </c>
      <c r="N97" s="7" t="s">
        <v>12</v>
      </c>
    </row>
    <row r="98" spans="1:14" s="4" customFormat="1" ht="76.5" x14ac:dyDescent="0.25">
      <c r="A98" s="31">
        <v>75</v>
      </c>
      <c r="B98" s="7" t="s">
        <v>18</v>
      </c>
      <c r="C98" s="5">
        <f t="shared" si="74"/>
        <v>615658.75</v>
      </c>
      <c r="D98" s="5">
        <v>0</v>
      </c>
      <c r="E98" s="5">
        <v>0</v>
      </c>
      <c r="F98" s="5">
        <v>615658.75</v>
      </c>
      <c r="G98" s="8">
        <v>0</v>
      </c>
      <c r="H98" s="8">
        <f t="shared" si="72"/>
        <v>541190.57999999996</v>
      </c>
      <c r="I98" s="8">
        <v>0</v>
      </c>
      <c r="J98" s="8">
        <v>0</v>
      </c>
      <c r="K98" s="8">
        <v>541190.57999999996</v>
      </c>
      <c r="L98" s="5">
        <v>0</v>
      </c>
      <c r="M98" s="8">
        <f t="shared" si="73"/>
        <v>87.904310626625531</v>
      </c>
      <c r="N98" s="7" t="s">
        <v>44</v>
      </c>
    </row>
    <row r="99" spans="1:14" s="4" customFormat="1" ht="255.75" customHeight="1" x14ac:dyDescent="0.25">
      <c r="A99" s="31">
        <v>76</v>
      </c>
      <c r="B99" s="7" t="s">
        <v>92</v>
      </c>
      <c r="C99" s="5">
        <f t="shared" si="74"/>
        <v>970341.25</v>
      </c>
      <c r="D99" s="5">
        <v>0</v>
      </c>
      <c r="E99" s="5">
        <v>0</v>
      </c>
      <c r="F99" s="5">
        <v>970341.25</v>
      </c>
      <c r="G99" s="8">
        <v>0</v>
      </c>
      <c r="H99" s="8">
        <f t="shared" si="72"/>
        <v>917369.98</v>
      </c>
      <c r="I99" s="8">
        <v>0</v>
      </c>
      <c r="J99" s="8">
        <v>0</v>
      </c>
      <c r="K99" s="8">
        <v>917369.98</v>
      </c>
      <c r="L99" s="5">
        <v>0</v>
      </c>
      <c r="M99" s="8">
        <f t="shared" si="73"/>
        <v>94.540964840977338</v>
      </c>
      <c r="N99" s="7" t="s">
        <v>93</v>
      </c>
    </row>
    <row r="100" spans="1:14" s="4" customFormat="1" ht="153" x14ac:dyDescent="0.25">
      <c r="A100" s="31">
        <v>77</v>
      </c>
      <c r="B100" s="7" t="s">
        <v>19</v>
      </c>
      <c r="C100" s="5">
        <f t="shared" si="74"/>
        <v>39412800</v>
      </c>
      <c r="D100" s="5">
        <v>39412800</v>
      </c>
      <c r="E100" s="5">
        <v>0</v>
      </c>
      <c r="F100" s="5">
        <v>0</v>
      </c>
      <c r="G100" s="8">
        <v>0</v>
      </c>
      <c r="H100" s="8">
        <f t="shared" si="72"/>
        <v>38964954.310000002</v>
      </c>
      <c r="I100" s="8">
        <v>38964954.310000002</v>
      </c>
      <c r="J100" s="8">
        <v>0</v>
      </c>
      <c r="K100" s="8">
        <v>0</v>
      </c>
      <c r="L100" s="5">
        <v>0</v>
      </c>
      <c r="M100" s="8">
        <f t="shared" si="73"/>
        <v>98.863704963869608</v>
      </c>
      <c r="N100" s="7" t="s">
        <v>45</v>
      </c>
    </row>
    <row r="101" spans="1:14" s="4" customFormat="1" ht="89.25" x14ac:dyDescent="0.25">
      <c r="A101" s="31">
        <v>78</v>
      </c>
      <c r="B101" s="7" t="s">
        <v>13</v>
      </c>
      <c r="C101" s="5">
        <f t="shared" si="74"/>
        <v>498001</v>
      </c>
      <c r="D101" s="5">
        <v>0</v>
      </c>
      <c r="E101" s="5">
        <v>0</v>
      </c>
      <c r="F101" s="5">
        <v>498001</v>
      </c>
      <c r="G101" s="8">
        <v>0</v>
      </c>
      <c r="H101" s="8">
        <f t="shared" si="72"/>
        <v>445246.2</v>
      </c>
      <c r="I101" s="8">
        <v>0</v>
      </c>
      <c r="J101" s="8">
        <v>0</v>
      </c>
      <c r="K101" s="8">
        <v>445246.2</v>
      </c>
      <c r="L101" s="5">
        <v>0</v>
      </c>
      <c r="M101" s="8">
        <f t="shared" si="73"/>
        <v>89.40668793837763</v>
      </c>
      <c r="N101" s="7" t="s">
        <v>14</v>
      </c>
    </row>
    <row r="102" spans="1:14" s="4" customFormat="1" ht="76.5" x14ac:dyDescent="0.25">
      <c r="A102" s="31">
        <v>79</v>
      </c>
      <c r="B102" s="7" t="s">
        <v>20</v>
      </c>
      <c r="C102" s="5">
        <f t="shared" si="74"/>
        <v>53617.96</v>
      </c>
      <c r="D102" s="5">
        <v>0</v>
      </c>
      <c r="E102" s="5">
        <v>53617.96</v>
      </c>
      <c r="F102" s="5">
        <v>0</v>
      </c>
      <c r="G102" s="8">
        <v>0</v>
      </c>
      <c r="H102" s="8">
        <f t="shared" si="72"/>
        <v>53617.96</v>
      </c>
      <c r="I102" s="8">
        <v>0</v>
      </c>
      <c r="J102" s="8">
        <v>53617.96</v>
      </c>
      <c r="K102" s="8">
        <v>0</v>
      </c>
      <c r="L102" s="5">
        <v>0</v>
      </c>
      <c r="M102" s="8">
        <f t="shared" si="73"/>
        <v>100</v>
      </c>
      <c r="N102" s="7" t="s">
        <v>46</v>
      </c>
    </row>
    <row r="103" spans="1:14" s="4" customFormat="1" ht="146.25" customHeight="1" x14ac:dyDescent="0.25">
      <c r="A103" s="31">
        <v>80</v>
      </c>
      <c r="B103" s="7" t="s">
        <v>49</v>
      </c>
      <c r="C103" s="5">
        <f t="shared" si="74"/>
        <v>6233993.0800000001</v>
      </c>
      <c r="D103" s="5">
        <v>0</v>
      </c>
      <c r="E103" s="5">
        <v>6233993.0800000001</v>
      </c>
      <c r="F103" s="5">
        <v>0</v>
      </c>
      <c r="G103" s="8">
        <v>0</v>
      </c>
      <c r="H103" s="8">
        <f t="shared" si="72"/>
        <v>6140170.0800000001</v>
      </c>
      <c r="I103" s="8">
        <v>0</v>
      </c>
      <c r="J103" s="8">
        <v>6140170.0800000001</v>
      </c>
      <c r="K103" s="8">
        <v>0</v>
      </c>
      <c r="L103" s="5">
        <v>0</v>
      </c>
      <c r="M103" s="8">
        <f t="shared" si="73"/>
        <v>98.494977475977564</v>
      </c>
      <c r="N103" s="7" t="s">
        <v>47</v>
      </c>
    </row>
    <row r="104" spans="1:14" s="4" customFormat="1" ht="76.5" x14ac:dyDescent="0.25">
      <c r="A104" s="31">
        <v>81</v>
      </c>
      <c r="B104" s="7" t="s">
        <v>21</v>
      </c>
      <c r="C104" s="5">
        <f t="shared" si="74"/>
        <v>171854.16</v>
      </c>
      <c r="D104" s="5">
        <v>0</v>
      </c>
      <c r="E104" s="5">
        <v>171854.16</v>
      </c>
      <c r="F104" s="5">
        <v>0</v>
      </c>
      <c r="G104" s="8">
        <v>0</v>
      </c>
      <c r="H104" s="8">
        <f t="shared" si="72"/>
        <v>171854.16</v>
      </c>
      <c r="I104" s="8">
        <v>0</v>
      </c>
      <c r="J104" s="8">
        <v>171854.16</v>
      </c>
      <c r="K104" s="8">
        <v>0</v>
      </c>
      <c r="L104" s="5">
        <v>0</v>
      </c>
      <c r="M104" s="8">
        <f t="shared" si="73"/>
        <v>100</v>
      </c>
      <c r="N104" s="7" t="s">
        <v>48</v>
      </c>
    </row>
    <row r="105" spans="1:14" s="4" customFormat="1" ht="38.25" x14ac:dyDescent="0.25">
      <c r="A105" s="31">
        <v>82</v>
      </c>
      <c r="B105" s="7" t="s">
        <v>15</v>
      </c>
      <c r="C105" s="5">
        <f t="shared" si="74"/>
        <v>13147810.4</v>
      </c>
      <c r="D105" s="5">
        <v>0</v>
      </c>
      <c r="E105" s="5">
        <v>13147810.4</v>
      </c>
      <c r="F105" s="5">
        <v>0</v>
      </c>
      <c r="G105" s="8">
        <v>0</v>
      </c>
      <c r="H105" s="8">
        <f t="shared" si="72"/>
        <v>13003579.23</v>
      </c>
      <c r="I105" s="8">
        <v>0</v>
      </c>
      <c r="J105" s="8">
        <v>13003579.23</v>
      </c>
      <c r="K105" s="8">
        <v>0</v>
      </c>
      <c r="L105" s="5">
        <v>0</v>
      </c>
      <c r="M105" s="8">
        <f t="shared" si="73"/>
        <v>98.903002358476357</v>
      </c>
      <c r="N105" s="7" t="s">
        <v>41</v>
      </c>
    </row>
    <row r="106" spans="1:14" s="4" customFormat="1" ht="143.25" customHeight="1" x14ac:dyDescent="0.25">
      <c r="A106" s="31">
        <v>83</v>
      </c>
      <c r="B106" s="7" t="s">
        <v>1</v>
      </c>
      <c r="C106" s="5">
        <f t="shared" si="74"/>
        <v>27444989.469999999</v>
      </c>
      <c r="D106" s="14">
        <v>20034842.309999999</v>
      </c>
      <c r="E106" s="14">
        <v>6861247.3399999999</v>
      </c>
      <c r="F106" s="14">
        <v>548899.81999999995</v>
      </c>
      <c r="G106" s="8">
        <v>0</v>
      </c>
      <c r="H106" s="8">
        <f t="shared" si="72"/>
        <v>27363794.539999999</v>
      </c>
      <c r="I106" s="8">
        <v>19975569.989999998</v>
      </c>
      <c r="J106" s="8">
        <v>6840948.6399999997</v>
      </c>
      <c r="K106" s="8">
        <v>547275.91</v>
      </c>
      <c r="L106" s="5">
        <v>0</v>
      </c>
      <c r="M106" s="8">
        <f t="shared" si="73"/>
        <v>99.704153903615989</v>
      </c>
      <c r="N106" s="7" t="s">
        <v>47</v>
      </c>
    </row>
    <row r="107" spans="1:14" s="4" customFormat="1" ht="192" customHeight="1" x14ac:dyDescent="0.25">
      <c r="A107" s="31">
        <v>84</v>
      </c>
      <c r="B107" s="31" t="s">
        <v>156</v>
      </c>
      <c r="C107" s="5">
        <f t="shared" ref="C107" si="114">SUM(D107:G107)</f>
        <v>416600</v>
      </c>
      <c r="D107" s="14">
        <v>416600</v>
      </c>
      <c r="E107" s="14">
        <v>0</v>
      </c>
      <c r="F107" s="14">
        <v>0</v>
      </c>
      <c r="G107" s="8">
        <v>0</v>
      </c>
      <c r="H107" s="8">
        <f t="shared" ref="H107" si="115">SUM(I107:L107)</f>
        <v>350000.75</v>
      </c>
      <c r="I107" s="8">
        <v>350000.75</v>
      </c>
      <c r="J107" s="8">
        <v>0</v>
      </c>
      <c r="K107" s="8">
        <v>0</v>
      </c>
      <c r="L107" s="5">
        <v>0</v>
      </c>
      <c r="M107" s="8">
        <f t="shared" ref="M107" si="116">H107*100/C107</f>
        <v>84.013622179548733</v>
      </c>
      <c r="N107" s="31" t="s">
        <v>157</v>
      </c>
    </row>
    <row r="108" spans="1:14" s="4" customFormat="1" ht="133.5" customHeight="1" x14ac:dyDescent="0.25">
      <c r="A108" s="31">
        <v>85</v>
      </c>
      <c r="B108" s="7" t="s">
        <v>94</v>
      </c>
      <c r="C108" s="5">
        <f t="shared" ref="C108" si="117">SUM(D108:G108)</f>
        <v>1093701.21</v>
      </c>
      <c r="D108" s="14">
        <v>0</v>
      </c>
      <c r="E108" s="14">
        <v>1093701.21</v>
      </c>
      <c r="F108" s="14">
        <v>0</v>
      </c>
      <c r="G108" s="8">
        <v>0</v>
      </c>
      <c r="H108" s="8">
        <f t="shared" ref="H108" si="118">SUM(I108:L108)</f>
        <v>1093701.21</v>
      </c>
      <c r="I108" s="8">
        <v>0</v>
      </c>
      <c r="J108" s="8">
        <v>1093701.21</v>
      </c>
      <c r="K108" s="8">
        <v>0</v>
      </c>
      <c r="L108" s="5">
        <v>0</v>
      </c>
      <c r="M108" s="8">
        <f t="shared" si="73"/>
        <v>100</v>
      </c>
      <c r="N108" s="7" t="s">
        <v>95</v>
      </c>
    </row>
    <row r="109" spans="1:14" s="4" customFormat="1" ht="69.75" customHeight="1" x14ac:dyDescent="0.25">
      <c r="A109" s="31">
        <v>86</v>
      </c>
      <c r="B109" s="7" t="s">
        <v>129</v>
      </c>
      <c r="C109" s="5">
        <f t="shared" si="74"/>
        <v>532884</v>
      </c>
      <c r="D109" s="14">
        <v>0</v>
      </c>
      <c r="E109" s="14">
        <v>0</v>
      </c>
      <c r="F109" s="14">
        <v>532884</v>
      </c>
      <c r="G109" s="8">
        <v>0</v>
      </c>
      <c r="H109" s="8">
        <f t="shared" ref="H109" si="119">SUM(I109:L109)</f>
        <v>532884</v>
      </c>
      <c r="I109" s="8">
        <v>0</v>
      </c>
      <c r="J109" s="8">
        <v>0</v>
      </c>
      <c r="K109" s="8">
        <v>532884</v>
      </c>
      <c r="L109" s="5">
        <v>0</v>
      </c>
      <c r="M109" s="8">
        <f t="shared" ref="M109" si="120">H109*100/C109</f>
        <v>100</v>
      </c>
      <c r="N109" s="7" t="s">
        <v>130</v>
      </c>
    </row>
    <row r="110" spans="1:14" s="4" customFormat="1" x14ac:dyDescent="0.25">
      <c r="A110" s="35" t="s">
        <v>22</v>
      </c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7"/>
    </row>
    <row r="111" spans="1:14" s="4" customFormat="1" ht="38.25" customHeight="1" x14ac:dyDescent="0.25">
      <c r="A111" s="7">
        <v>87</v>
      </c>
      <c r="B111" s="7" t="s">
        <v>9</v>
      </c>
      <c r="C111" s="5">
        <f>SUM(D111:F111)</f>
        <v>114453524.41</v>
      </c>
      <c r="D111" s="5">
        <v>0</v>
      </c>
      <c r="E111" s="5">
        <v>0</v>
      </c>
      <c r="F111" s="5">
        <v>114453524.41</v>
      </c>
      <c r="G111" s="8">
        <v>0</v>
      </c>
      <c r="H111" s="8">
        <f>SUM(I111:L111)</f>
        <v>113466597.23999999</v>
      </c>
      <c r="I111" s="8">
        <v>0</v>
      </c>
      <c r="J111" s="8">
        <v>0</v>
      </c>
      <c r="K111" s="8">
        <v>113466597.23999999</v>
      </c>
      <c r="L111" s="5">
        <v>0</v>
      </c>
      <c r="M111" s="8">
        <f t="shared" ref="M111:M122" si="121">H111*100/C111</f>
        <v>99.137704867466908</v>
      </c>
      <c r="N111" s="7" t="s">
        <v>10</v>
      </c>
    </row>
    <row r="112" spans="1:14" s="4" customFormat="1" ht="60" customHeight="1" x14ac:dyDescent="0.25">
      <c r="A112" s="7">
        <v>88</v>
      </c>
      <c r="B112" s="7" t="s">
        <v>96</v>
      </c>
      <c r="C112" s="5">
        <f>SUM(D112:G112)</f>
        <v>931144</v>
      </c>
      <c r="D112" s="5">
        <v>0</v>
      </c>
      <c r="E112" s="5">
        <v>0</v>
      </c>
      <c r="F112" s="5">
        <v>931144</v>
      </c>
      <c r="G112" s="8">
        <v>0</v>
      </c>
      <c r="H112" s="8">
        <f t="shared" ref="H112:H122" si="122">SUM(I112:L112)</f>
        <v>931144</v>
      </c>
      <c r="I112" s="8">
        <v>0</v>
      </c>
      <c r="J112" s="8">
        <v>0</v>
      </c>
      <c r="K112" s="8">
        <v>931144</v>
      </c>
      <c r="L112" s="5">
        <v>0</v>
      </c>
      <c r="M112" s="8">
        <f t="shared" ref="M112:M118" si="123">H112*100/C112</f>
        <v>100</v>
      </c>
      <c r="N112" s="7" t="s">
        <v>97</v>
      </c>
    </row>
    <row r="113" spans="1:14" s="4" customFormat="1" ht="126" customHeight="1" x14ac:dyDescent="0.25">
      <c r="A113" s="31">
        <v>89</v>
      </c>
      <c r="B113" s="7" t="s">
        <v>177</v>
      </c>
      <c r="C113" s="5">
        <f t="shared" ref="C113:C122" si="124">SUM(D113:G113)</f>
        <v>150000</v>
      </c>
      <c r="D113" s="5">
        <v>0</v>
      </c>
      <c r="E113" s="5">
        <v>0</v>
      </c>
      <c r="F113" s="5">
        <v>150000</v>
      </c>
      <c r="G113" s="8">
        <v>0</v>
      </c>
      <c r="H113" s="8">
        <f t="shared" si="122"/>
        <v>144000</v>
      </c>
      <c r="I113" s="8">
        <v>0</v>
      </c>
      <c r="J113" s="8">
        <v>0</v>
      </c>
      <c r="K113" s="8">
        <f>96000+48000</f>
        <v>144000</v>
      </c>
      <c r="L113" s="5">
        <v>0</v>
      </c>
      <c r="M113" s="8">
        <f t="shared" si="123"/>
        <v>96</v>
      </c>
      <c r="N113" s="7" t="s">
        <v>178</v>
      </c>
    </row>
    <row r="114" spans="1:14" s="4" customFormat="1" ht="159" customHeight="1" x14ac:dyDescent="0.25">
      <c r="A114" s="31">
        <v>90</v>
      </c>
      <c r="B114" s="31" t="s">
        <v>179</v>
      </c>
      <c r="C114" s="5">
        <f t="shared" si="124"/>
        <v>471276.74</v>
      </c>
      <c r="D114" s="5">
        <v>0</v>
      </c>
      <c r="E114" s="5">
        <v>0</v>
      </c>
      <c r="F114" s="5">
        <v>471276.74</v>
      </c>
      <c r="G114" s="8">
        <v>0</v>
      </c>
      <c r="H114" s="8">
        <f t="shared" si="122"/>
        <v>414910.6</v>
      </c>
      <c r="I114" s="8">
        <v>0</v>
      </c>
      <c r="J114" s="8">
        <v>0</v>
      </c>
      <c r="K114" s="8">
        <v>414910.6</v>
      </c>
      <c r="L114" s="5">
        <v>0</v>
      </c>
      <c r="M114" s="8">
        <f t="shared" ref="M114:M115" si="125">H114*100/C114</f>
        <v>88.03969404473473</v>
      </c>
      <c r="N114" s="31" t="s">
        <v>86</v>
      </c>
    </row>
    <row r="115" spans="1:14" s="4" customFormat="1" ht="159" customHeight="1" x14ac:dyDescent="0.25">
      <c r="A115" s="31">
        <v>91</v>
      </c>
      <c r="B115" s="31" t="s">
        <v>180</v>
      </c>
      <c r="C115" s="5">
        <f t="shared" si="124"/>
        <v>88265.9</v>
      </c>
      <c r="D115" s="5">
        <v>0</v>
      </c>
      <c r="E115" s="5">
        <v>0</v>
      </c>
      <c r="F115" s="5">
        <v>58843.93</v>
      </c>
      <c r="G115" s="8">
        <v>29421.97</v>
      </c>
      <c r="H115" s="8">
        <f t="shared" si="122"/>
        <v>79389.239999999991</v>
      </c>
      <c r="I115" s="8">
        <v>0</v>
      </c>
      <c r="J115" s="8">
        <v>0</v>
      </c>
      <c r="K115" s="8">
        <v>49967.27</v>
      </c>
      <c r="L115" s="5">
        <v>29421.97</v>
      </c>
      <c r="M115" s="8">
        <f t="shared" si="125"/>
        <v>89.943273676470753</v>
      </c>
      <c r="N115" s="31" t="s">
        <v>98</v>
      </c>
    </row>
    <row r="116" spans="1:14" s="4" customFormat="1" ht="109.5" customHeight="1" x14ac:dyDescent="0.25">
      <c r="A116" s="31">
        <v>92</v>
      </c>
      <c r="B116" s="7" t="s">
        <v>181</v>
      </c>
      <c r="C116" s="5">
        <f t="shared" si="124"/>
        <v>493311.97</v>
      </c>
      <c r="D116" s="5">
        <v>0</v>
      </c>
      <c r="E116" s="5">
        <v>0</v>
      </c>
      <c r="F116" s="5">
        <v>493311.97</v>
      </c>
      <c r="G116" s="8">
        <v>0</v>
      </c>
      <c r="H116" s="8">
        <f t="shared" si="122"/>
        <v>493311.97</v>
      </c>
      <c r="I116" s="8">
        <v>0</v>
      </c>
      <c r="J116" s="8">
        <v>0</v>
      </c>
      <c r="K116" s="8">
        <v>493311.97</v>
      </c>
      <c r="L116" s="5">
        <v>0</v>
      </c>
      <c r="M116" s="8">
        <f t="shared" si="123"/>
        <v>100</v>
      </c>
      <c r="N116" s="7" t="s">
        <v>98</v>
      </c>
    </row>
    <row r="117" spans="1:14" s="4" customFormat="1" ht="174" customHeight="1" x14ac:dyDescent="0.25">
      <c r="A117" s="31">
        <v>93</v>
      </c>
      <c r="B117" s="31" t="s">
        <v>182</v>
      </c>
      <c r="C117" s="5">
        <f t="shared" si="124"/>
        <v>112523.4</v>
      </c>
      <c r="D117" s="5">
        <v>0</v>
      </c>
      <c r="E117" s="5">
        <v>0</v>
      </c>
      <c r="F117" s="5">
        <v>112523.4</v>
      </c>
      <c r="G117" s="8">
        <v>0</v>
      </c>
      <c r="H117" s="8">
        <f t="shared" si="122"/>
        <v>112523.4</v>
      </c>
      <c r="I117" s="8">
        <v>0</v>
      </c>
      <c r="J117" s="8">
        <v>0</v>
      </c>
      <c r="K117" s="8">
        <v>112523.4</v>
      </c>
      <c r="L117" s="5">
        <v>0</v>
      </c>
      <c r="M117" s="8">
        <v>100</v>
      </c>
      <c r="N117" s="31" t="s">
        <v>183</v>
      </c>
    </row>
    <row r="118" spans="1:14" s="4" customFormat="1" ht="171.75" customHeight="1" x14ac:dyDescent="0.25">
      <c r="A118" s="31">
        <v>94</v>
      </c>
      <c r="B118" s="7" t="s">
        <v>184</v>
      </c>
      <c r="C118" s="5">
        <f t="shared" si="124"/>
        <v>957376.09</v>
      </c>
      <c r="D118" s="5">
        <v>0</v>
      </c>
      <c r="E118" s="5">
        <v>0</v>
      </c>
      <c r="F118" s="5">
        <v>957376.09</v>
      </c>
      <c r="G118" s="8">
        <v>0</v>
      </c>
      <c r="H118" s="8">
        <f t="shared" si="122"/>
        <v>957346.52</v>
      </c>
      <c r="I118" s="8">
        <v>0</v>
      </c>
      <c r="J118" s="8">
        <v>0</v>
      </c>
      <c r="K118" s="8">
        <v>957346.52</v>
      </c>
      <c r="L118" s="5">
        <v>0</v>
      </c>
      <c r="M118" s="8">
        <f t="shared" si="123"/>
        <v>99.996911349645259</v>
      </c>
      <c r="N118" s="7" t="s">
        <v>99</v>
      </c>
    </row>
    <row r="119" spans="1:14" s="4" customFormat="1" ht="133.5" customHeight="1" x14ac:dyDescent="0.25">
      <c r="A119" s="31">
        <v>95</v>
      </c>
      <c r="B119" s="31" t="s">
        <v>185</v>
      </c>
      <c r="C119" s="5">
        <f t="shared" si="124"/>
        <v>138985.68</v>
      </c>
      <c r="D119" s="5">
        <v>0</v>
      </c>
      <c r="E119" s="5">
        <v>0</v>
      </c>
      <c r="F119" s="5">
        <v>138985.68</v>
      </c>
      <c r="G119" s="8">
        <v>0</v>
      </c>
      <c r="H119" s="8">
        <f t="shared" si="122"/>
        <v>137427.34</v>
      </c>
      <c r="I119" s="8">
        <v>0</v>
      </c>
      <c r="J119" s="8">
        <v>0</v>
      </c>
      <c r="K119" s="8">
        <v>137427.34</v>
      </c>
      <c r="L119" s="5">
        <v>0</v>
      </c>
      <c r="M119" s="8">
        <f t="shared" ref="M119" si="126">H119*100/C119</f>
        <v>98.878776576119208</v>
      </c>
      <c r="N119" s="31" t="s">
        <v>86</v>
      </c>
    </row>
    <row r="120" spans="1:14" s="4" customFormat="1" ht="125.25" customHeight="1" x14ac:dyDescent="0.25">
      <c r="A120" s="31">
        <v>96</v>
      </c>
      <c r="B120" s="7" t="s">
        <v>186</v>
      </c>
      <c r="C120" s="5">
        <f t="shared" si="124"/>
        <v>1716530.99</v>
      </c>
      <c r="D120" s="5">
        <v>0</v>
      </c>
      <c r="E120" s="5">
        <v>0</v>
      </c>
      <c r="F120" s="5">
        <v>1716530.99</v>
      </c>
      <c r="G120" s="8">
        <v>0</v>
      </c>
      <c r="H120" s="8">
        <f t="shared" si="122"/>
        <v>1716530.99</v>
      </c>
      <c r="I120" s="8">
        <v>0</v>
      </c>
      <c r="J120" s="8">
        <v>0</v>
      </c>
      <c r="K120" s="8">
        <v>1716530.99</v>
      </c>
      <c r="L120" s="5">
        <v>0</v>
      </c>
      <c r="M120" s="8">
        <f t="shared" ref="M120" si="127">H120*100/C120</f>
        <v>100</v>
      </c>
      <c r="N120" s="7" t="s">
        <v>98</v>
      </c>
    </row>
    <row r="121" spans="1:14" s="4" customFormat="1" ht="89.25" x14ac:dyDescent="0.25">
      <c r="A121" s="31">
        <v>97</v>
      </c>
      <c r="B121" s="7" t="s">
        <v>13</v>
      </c>
      <c r="C121" s="5">
        <f t="shared" si="124"/>
        <v>50778</v>
      </c>
      <c r="D121" s="5">
        <v>0</v>
      </c>
      <c r="E121" s="5">
        <v>0</v>
      </c>
      <c r="F121" s="5">
        <v>50778</v>
      </c>
      <c r="G121" s="8">
        <v>0</v>
      </c>
      <c r="H121" s="8">
        <f t="shared" si="122"/>
        <v>33201</v>
      </c>
      <c r="I121" s="8">
        <v>0</v>
      </c>
      <c r="J121" s="8">
        <v>0</v>
      </c>
      <c r="K121" s="8">
        <v>33201</v>
      </c>
      <c r="L121" s="5">
        <v>0</v>
      </c>
      <c r="M121" s="8">
        <f t="shared" si="121"/>
        <v>65.384615384615387</v>
      </c>
      <c r="N121" s="7" t="s">
        <v>14</v>
      </c>
    </row>
    <row r="122" spans="1:14" s="4" customFormat="1" ht="38.25" x14ac:dyDescent="0.25">
      <c r="A122" s="31">
        <v>98</v>
      </c>
      <c r="B122" s="7" t="s">
        <v>15</v>
      </c>
      <c r="C122" s="5">
        <f t="shared" si="124"/>
        <v>2173453.27</v>
      </c>
      <c r="D122" s="5">
        <v>0</v>
      </c>
      <c r="E122" s="5">
        <v>2173453.27</v>
      </c>
      <c r="F122" s="5">
        <v>0</v>
      </c>
      <c r="G122" s="8">
        <v>0</v>
      </c>
      <c r="H122" s="8">
        <f t="shared" si="122"/>
        <v>2154989.7799999998</v>
      </c>
      <c r="I122" s="8">
        <v>0</v>
      </c>
      <c r="J122" s="8">
        <v>2154989.7799999998</v>
      </c>
      <c r="K122" s="8">
        <v>0</v>
      </c>
      <c r="L122" s="5">
        <v>0</v>
      </c>
      <c r="M122" s="8">
        <f t="shared" si="121"/>
        <v>99.150499794274381</v>
      </c>
      <c r="N122" s="7" t="s">
        <v>41</v>
      </c>
    </row>
    <row r="123" spans="1:14" s="4" customFormat="1" ht="15" customHeight="1" x14ac:dyDescent="0.25">
      <c r="A123" s="32" t="s">
        <v>23</v>
      </c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4"/>
    </row>
    <row r="124" spans="1:14" s="4" customFormat="1" ht="38.25" x14ac:dyDescent="0.25">
      <c r="A124" s="7">
        <v>99</v>
      </c>
      <c r="B124" s="7" t="s">
        <v>9</v>
      </c>
      <c r="C124" s="5">
        <f>SUM(D124:F124)</f>
        <v>48046408.969999999</v>
      </c>
      <c r="D124" s="5">
        <v>0</v>
      </c>
      <c r="E124" s="5">
        <v>0</v>
      </c>
      <c r="F124" s="5">
        <v>48046408.969999999</v>
      </c>
      <c r="G124" s="8">
        <v>0</v>
      </c>
      <c r="H124" s="8">
        <f>SUM(I124:L124)</f>
        <v>47793793.409999996</v>
      </c>
      <c r="I124" s="8">
        <v>0</v>
      </c>
      <c r="J124" s="8">
        <v>0</v>
      </c>
      <c r="K124" s="8">
        <v>47793793.409999996</v>
      </c>
      <c r="L124" s="5">
        <v>0</v>
      </c>
      <c r="M124" s="8">
        <f>H124*100/C124</f>
        <v>99.474225929855166</v>
      </c>
      <c r="N124" s="7" t="s">
        <v>24</v>
      </c>
    </row>
    <row r="125" spans="1:14" s="4" customFormat="1" ht="15" customHeight="1" x14ac:dyDescent="0.25">
      <c r="A125" s="32" t="s">
        <v>25</v>
      </c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4"/>
    </row>
    <row r="126" spans="1:14" s="4" customFormat="1" ht="63.75" x14ac:dyDescent="0.25">
      <c r="A126" s="7">
        <v>100</v>
      </c>
      <c r="B126" s="7" t="s">
        <v>26</v>
      </c>
      <c r="C126" s="5">
        <f>SUM(D126:F126)</f>
        <v>40000</v>
      </c>
      <c r="D126" s="5">
        <v>0</v>
      </c>
      <c r="E126" s="5">
        <v>0</v>
      </c>
      <c r="F126" s="5">
        <v>40000</v>
      </c>
      <c r="G126" s="8">
        <v>0</v>
      </c>
      <c r="H126" s="8">
        <f t="shared" ref="H126:H127" si="128">SUM(I126:L126)</f>
        <v>40000</v>
      </c>
      <c r="I126" s="8">
        <v>0</v>
      </c>
      <c r="J126" s="8">
        <v>0</v>
      </c>
      <c r="K126" s="8">
        <v>40000</v>
      </c>
      <c r="L126" s="5">
        <v>0</v>
      </c>
      <c r="M126" s="8">
        <f t="shared" ref="M126:M127" si="129">H126*100/C126</f>
        <v>100</v>
      </c>
      <c r="N126" s="7" t="s">
        <v>27</v>
      </c>
    </row>
    <row r="127" spans="1:14" s="4" customFormat="1" ht="51" x14ac:dyDescent="0.25">
      <c r="A127" s="7">
        <v>101</v>
      </c>
      <c r="B127" s="7" t="s">
        <v>28</v>
      </c>
      <c r="C127" s="5">
        <f>SUM(D127:F127)</f>
        <v>59914.5</v>
      </c>
      <c r="D127" s="5">
        <v>0</v>
      </c>
      <c r="E127" s="5">
        <v>0</v>
      </c>
      <c r="F127" s="5">
        <v>59914.5</v>
      </c>
      <c r="G127" s="8">
        <v>0</v>
      </c>
      <c r="H127" s="8">
        <f t="shared" si="128"/>
        <v>59914.5</v>
      </c>
      <c r="I127" s="8">
        <v>0</v>
      </c>
      <c r="J127" s="8">
        <v>0</v>
      </c>
      <c r="K127" s="8">
        <v>59914.5</v>
      </c>
      <c r="L127" s="5">
        <v>0</v>
      </c>
      <c r="M127" s="8">
        <f t="shared" si="129"/>
        <v>100</v>
      </c>
      <c r="N127" s="7" t="s">
        <v>32</v>
      </c>
    </row>
    <row r="128" spans="1:14" s="4" customFormat="1" ht="15" customHeight="1" x14ac:dyDescent="0.25">
      <c r="A128" s="32" t="s">
        <v>29</v>
      </c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4"/>
    </row>
    <row r="129" spans="1:14" s="4" customFormat="1" ht="51" x14ac:dyDescent="0.25">
      <c r="A129" s="7">
        <v>102</v>
      </c>
      <c r="B129" s="7" t="s">
        <v>30</v>
      </c>
      <c r="C129" s="5">
        <f>SUM(D129:F129)</f>
        <v>2640862.9</v>
      </c>
      <c r="D129" s="5">
        <v>0</v>
      </c>
      <c r="E129" s="5">
        <v>0</v>
      </c>
      <c r="F129" s="5">
        <v>2640862.9</v>
      </c>
      <c r="G129" s="8">
        <v>0</v>
      </c>
      <c r="H129" s="8">
        <f>SUM(I129:L129)</f>
        <v>2415304.4500000002</v>
      </c>
      <c r="I129" s="8">
        <v>0</v>
      </c>
      <c r="J129" s="8">
        <v>0</v>
      </c>
      <c r="K129" s="8">
        <v>2415304.4500000002</v>
      </c>
      <c r="L129" s="5">
        <v>0</v>
      </c>
      <c r="M129" s="8">
        <f>H129*100/C129</f>
        <v>91.458911024877523</v>
      </c>
      <c r="N129" s="7" t="s">
        <v>31</v>
      </c>
    </row>
    <row r="130" spans="1:14" s="4" customFormat="1" ht="15" customHeight="1" x14ac:dyDescent="0.25">
      <c r="A130" s="32" t="s">
        <v>33</v>
      </c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4"/>
    </row>
    <row r="131" spans="1:14" s="4" customFormat="1" ht="38.25" x14ac:dyDescent="0.25">
      <c r="A131" s="31">
        <v>103</v>
      </c>
      <c r="B131" s="31" t="s">
        <v>34</v>
      </c>
      <c r="C131" s="5">
        <f>SUM(D131:F131)</f>
        <v>62289.8</v>
      </c>
      <c r="D131" s="5">
        <v>0</v>
      </c>
      <c r="E131" s="5">
        <v>0</v>
      </c>
      <c r="F131" s="5">
        <v>62289.8</v>
      </c>
      <c r="G131" s="8">
        <v>0</v>
      </c>
      <c r="H131" s="8">
        <f t="shared" ref="H131:H133" si="130">SUM(I131:L131)</f>
        <v>62289.8</v>
      </c>
      <c r="I131" s="8">
        <v>0</v>
      </c>
      <c r="J131" s="8">
        <v>0</v>
      </c>
      <c r="K131" s="8">
        <v>62289.8</v>
      </c>
      <c r="L131" s="5">
        <v>0</v>
      </c>
      <c r="M131" s="8">
        <f t="shared" ref="M131:M133" si="131">H131*100/C131</f>
        <v>100</v>
      </c>
      <c r="N131" s="31" t="s">
        <v>35</v>
      </c>
    </row>
    <row r="132" spans="1:14" s="4" customFormat="1" ht="153" x14ac:dyDescent="0.25">
      <c r="A132" s="31">
        <v>104</v>
      </c>
      <c r="B132" s="31" t="s">
        <v>36</v>
      </c>
      <c r="C132" s="5">
        <f>SUM(D132:F132)</f>
        <v>27624</v>
      </c>
      <c r="D132" s="5">
        <v>0</v>
      </c>
      <c r="E132" s="5">
        <v>0</v>
      </c>
      <c r="F132" s="5">
        <v>27624</v>
      </c>
      <c r="G132" s="8">
        <v>0</v>
      </c>
      <c r="H132" s="8">
        <f t="shared" si="130"/>
        <v>27624</v>
      </c>
      <c r="I132" s="8">
        <v>0</v>
      </c>
      <c r="J132" s="8">
        <v>0</v>
      </c>
      <c r="K132" s="8">
        <v>27624</v>
      </c>
      <c r="L132" s="5">
        <v>0</v>
      </c>
      <c r="M132" s="8">
        <f t="shared" si="131"/>
        <v>100</v>
      </c>
      <c r="N132" s="31" t="s">
        <v>37</v>
      </c>
    </row>
    <row r="133" spans="1:14" s="4" customFormat="1" ht="89.25" x14ac:dyDescent="0.25">
      <c r="A133" s="31">
        <v>105</v>
      </c>
      <c r="B133" s="31" t="s">
        <v>38</v>
      </c>
      <c r="C133" s="5">
        <f>SUM(D133:F133)</f>
        <v>31314</v>
      </c>
      <c r="D133" s="5">
        <v>0</v>
      </c>
      <c r="E133" s="5">
        <v>0</v>
      </c>
      <c r="F133" s="5">
        <v>31314</v>
      </c>
      <c r="G133" s="8">
        <v>0</v>
      </c>
      <c r="H133" s="8">
        <f t="shared" si="130"/>
        <v>31314</v>
      </c>
      <c r="I133" s="8">
        <v>0</v>
      </c>
      <c r="J133" s="8">
        <v>0</v>
      </c>
      <c r="K133" s="8">
        <v>31314</v>
      </c>
      <c r="L133" s="5">
        <v>0</v>
      </c>
      <c r="M133" s="8">
        <f t="shared" si="131"/>
        <v>100</v>
      </c>
      <c r="N133" s="31" t="s">
        <v>39</v>
      </c>
    </row>
    <row r="134" spans="1:14" s="4" customFormat="1" x14ac:dyDescent="0.25">
      <c r="A134" s="32" t="s">
        <v>187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4"/>
    </row>
    <row r="135" spans="1:14" s="4" customFormat="1" ht="51" x14ac:dyDescent="0.25">
      <c r="A135" s="31">
        <v>106</v>
      </c>
      <c r="B135" s="31" t="s">
        <v>188</v>
      </c>
      <c r="C135" s="5">
        <f>SUM(D135:F135)</f>
        <v>67650</v>
      </c>
      <c r="D135" s="5">
        <v>0</v>
      </c>
      <c r="E135" s="5">
        <v>0</v>
      </c>
      <c r="F135" s="5">
        <v>67650</v>
      </c>
      <c r="G135" s="8">
        <v>0</v>
      </c>
      <c r="H135" s="8">
        <f t="shared" ref="H135" si="132">SUM(I135:L135)</f>
        <v>67650</v>
      </c>
      <c r="I135" s="8">
        <v>0</v>
      </c>
      <c r="J135" s="8">
        <v>0</v>
      </c>
      <c r="K135" s="8">
        <v>67650</v>
      </c>
      <c r="L135" s="5">
        <v>0</v>
      </c>
      <c r="M135" s="8">
        <f t="shared" ref="M135" si="133">H135*100/C135</f>
        <v>100</v>
      </c>
      <c r="N135" s="31" t="s">
        <v>35</v>
      </c>
    </row>
    <row r="136" spans="1:14" x14ac:dyDescent="0.25">
      <c r="A136" s="7"/>
      <c r="B136" s="18" t="s">
        <v>2</v>
      </c>
      <c r="C136" s="19">
        <f>C22+C24+C26+SUM(C28:C62,C64:C108,C111:C122,C124,C126:C127)+C129+C131+C132+C133+C109+C20+C19+C135</f>
        <v>1690232339.7700005</v>
      </c>
      <c r="D136" s="19">
        <f t="shared" ref="D136:L136" si="134">D22+D24+D26+SUM(D28:D62,D64:D108,D111:D122,D124,D126:D127)+D129+D131+D132+D133+D109+D20+D19+D135</f>
        <v>75076219.680000007</v>
      </c>
      <c r="E136" s="19">
        <f t="shared" si="134"/>
        <v>1137873540.76</v>
      </c>
      <c r="F136" s="19">
        <f t="shared" si="134"/>
        <v>477005798.7900002</v>
      </c>
      <c r="G136" s="19">
        <f t="shared" si="134"/>
        <v>276780.53999999998</v>
      </c>
      <c r="H136" s="19">
        <f t="shared" si="134"/>
        <v>1667322112.9300003</v>
      </c>
      <c r="I136" s="19">
        <f t="shared" si="134"/>
        <v>74502501.450000003</v>
      </c>
      <c r="J136" s="19">
        <f t="shared" si="134"/>
        <v>1123706196.8900001</v>
      </c>
      <c r="K136" s="19">
        <f t="shared" si="134"/>
        <v>468853650.77000016</v>
      </c>
      <c r="L136" s="19">
        <f t="shared" si="134"/>
        <v>259763.82</v>
      </c>
      <c r="M136" s="20">
        <f>H136*100/C136</f>
        <v>98.64455162163577</v>
      </c>
      <c r="N136" s="21"/>
    </row>
    <row r="137" spans="1:14" s="1" customFormat="1" ht="30" customHeight="1" x14ac:dyDescent="0.25">
      <c r="A137" s="22"/>
      <c r="B137" s="23"/>
      <c r="C137" s="23"/>
      <c r="D137" s="23"/>
      <c r="E137" s="23"/>
      <c r="F137" s="23"/>
      <c r="G137" s="23"/>
      <c r="H137" s="23"/>
      <c r="I137" s="23"/>
      <c r="J137" s="9"/>
      <c r="K137" s="9"/>
      <c r="L137" s="23"/>
      <c r="M137" s="23"/>
      <c r="N137" s="23"/>
    </row>
    <row r="138" spans="1:14" s="3" customFormat="1" ht="14.25" customHeight="1" x14ac:dyDescent="0.25">
      <c r="A138" s="24" t="s">
        <v>50</v>
      </c>
      <c r="B138" s="24"/>
      <c r="C138" s="24"/>
      <c r="D138" s="24"/>
      <c r="E138" s="25"/>
      <c r="F138" s="24"/>
      <c r="G138" s="26"/>
      <c r="H138" s="26"/>
      <c r="I138" s="26"/>
      <c r="J138" s="26"/>
      <c r="K138" s="10"/>
      <c r="L138" s="10"/>
      <c r="M138" s="10"/>
      <c r="N138" s="10"/>
    </row>
    <row r="139" spans="1:14" s="3" customFormat="1" ht="17.25" customHeight="1" x14ac:dyDescent="0.25">
      <c r="A139" s="24" t="s">
        <v>51</v>
      </c>
      <c r="B139" s="24"/>
      <c r="C139" s="24"/>
      <c r="D139" s="24"/>
      <c r="E139" s="24"/>
      <c r="F139" s="24"/>
      <c r="G139" s="26"/>
      <c r="H139" s="27"/>
      <c r="I139" s="27"/>
      <c r="J139" s="28"/>
      <c r="K139" s="10"/>
      <c r="L139" s="10"/>
      <c r="M139" s="10"/>
      <c r="N139" s="26" t="s">
        <v>52</v>
      </c>
    </row>
    <row r="140" spans="1:14" s="3" customFormat="1" ht="30" customHeight="1" x14ac:dyDescent="0.25">
      <c r="A140" s="29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</row>
    <row r="141" spans="1:14" s="2" customFormat="1" ht="12.75" x14ac:dyDescent="0.2">
      <c r="A141" s="30" t="s">
        <v>70</v>
      </c>
      <c r="B141" s="30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</row>
    <row r="142" spans="1:14" s="2" customFormat="1" ht="12.75" x14ac:dyDescent="0.2">
      <c r="A142" s="30" t="s">
        <v>71</v>
      </c>
      <c r="B142" s="30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</row>
  </sheetData>
  <mergeCells count="36">
    <mergeCell ref="A134:N134"/>
    <mergeCell ref="A18:N18"/>
    <mergeCell ref="A15:A17"/>
    <mergeCell ref="B15:B17"/>
    <mergeCell ref="C15:G15"/>
    <mergeCell ref="H15:N15"/>
    <mergeCell ref="C16:C17"/>
    <mergeCell ref="D16:G16"/>
    <mergeCell ref="H16:H17"/>
    <mergeCell ref="I16:L16"/>
    <mergeCell ref="M16:M17"/>
    <mergeCell ref="N16:N17"/>
    <mergeCell ref="A13:N13"/>
    <mergeCell ref="A2:N2"/>
    <mergeCell ref="A3:N3"/>
    <mergeCell ref="A5:N5"/>
    <mergeCell ref="A7:F7"/>
    <mergeCell ref="A8:F8"/>
    <mergeCell ref="A9:F9"/>
    <mergeCell ref="A10:F10"/>
    <mergeCell ref="A11:F11"/>
    <mergeCell ref="G7:N7"/>
    <mergeCell ref="G8:N8"/>
    <mergeCell ref="G9:N9"/>
    <mergeCell ref="G10:N10"/>
    <mergeCell ref="G11:N11"/>
    <mergeCell ref="A123:N123"/>
    <mergeCell ref="A125:N125"/>
    <mergeCell ref="A128:N128"/>
    <mergeCell ref="A130:N130"/>
    <mergeCell ref="A21:N21"/>
    <mergeCell ref="A23:N23"/>
    <mergeCell ref="A25:N25"/>
    <mergeCell ref="A27:N27"/>
    <mergeCell ref="A63:N63"/>
    <mergeCell ref="A110:N110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2025-02-12T07:00:24Z</dcterms:modified>
</cp:coreProperties>
</file>