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/>
  <xr:revisionPtr revIDLastSave="0" documentId="13_ncr:1_{264BE592-9280-4DFB-B035-243ACBA363E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4" i="1" l="1"/>
  <c r="D203" i="1"/>
  <c r="D202" i="1"/>
  <c r="F160" i="1"/>
  <c r="L52" i="1"/>
  <c r="L51" i="1"/>
  <c r="L50" i="1"/>
  <c r="I52" i="1"/>
  <c r="I51" i="1"/>
  <c r="I50" i="1"/>
  <c r="G52" i="1"/>
  <c r="G49" i="1" s="1"/>
  <c r="G51" i="1"/>
  <c r="G50" i="1"/>
  <c r="E49" i="1"/>
  <c r="E52" i="1"/>
  <c r="E51" i="1"/>
  <c r="E50" i="1"/>
  <c r="G43" i="1"/>
  <c r="D34" i="1"/>
  <c r="D33" i="1"/>
  <c r="D32" i="1"/>
  <c r="D40" i="1"/>
  <c r="D39" i="1"/>
  <c r="D38" i="1"/>
  <c r="D37" i="1"/>
  <c r="D46" i="1"/>
  <c r="D52" i="1" s="1"/>
  <c r="D45" i="1"/>
  <c r="D51" i="1" s="1"/>
  <c r="D44" i="1"/>
  <c r="D50" i="1" s="1"/>
  <c r="H195" i="1"/>
  <c r="D196" i="1"/>
  <c r="D195" i="1" s="1"/>
  <c r="D177" i="1"/>
  <c r="D176" i="1"/>
  <c r="D175" i="1" s="1"/>
  <c r="D146" i="1"/>
  <c r="D145" i="1"/>
  <c r="D144" i="1" s="1"/>
  <c r="D129" i="1"/>
  <c r="D128" i="1"/>
  <c r="D127" i="1" s="1"/>
  <c r="D112" i="1"/>
  <c r="D111" i="1"/>
  <c r="D110" i="1"/>
  <c r="D109" i="1" s="1"/>
  <c r="D94" i="1"/>
  <c r="D93" i="1"/>
  <c r="D92" i="1"/>
  <c r="D76" i="1"/>
  <c r="D75" i="1"/>
  <c r="D73" i="1" s="1"/>
  <c r="D74" i="1"/>
  <c r="H201" i="1"/>
  <c r="H200" i="1" s="1"/>
  <c r="H203" i="1"/>
  <c r="J203" i="1"/>
  <c r="J200" i="1" s="1"/>
  <c r="J201" i="1"/>
  <c r="J202" i="1"/>
  <c r="I203" i="1"/>
  <c r="I202" i="1"/>
  <c r="I201" i="1"/>
  <c r="H202" i="1"/>
  <c r="D197" i="1"/>
  <c r="J195" i="1"/>
  <c r="I195" i="1"/>
  <c r="J175" i="1"/>
  <c r="I175" i="1"/>
  <c r="D161" i="1"/>
  <c r="D160" i="1" s="1"/>
  <c r="I160" i="1"/>
  <c r="J160" i="1"/>
  <c r="J144" i="1"/>
  <c r="I144" i="1"/>
  <c r="J127" i="1"/>
  <c r="I127" i="1"/>
  <c r="H127" i="1"/>
  <c r="F127" i="1"/>
  <c r="I109" i="1"/>
  <c r="J109" i="1"/>
  <c r="J91" i="1"/>
  <c r="I91" i="1"/>
  <c r="J73" i="1"/>
  <c r="I73" i="1"/>
  <c r="I43" i="1"/>
  <c r="I37" i="1"/>
  <c r="I32" i="1"/>
  <c r="D201" i="1" l="1"/>
  <c r="D200" i="1" s="1"/>
  <c r="D91" i="1"/>
  <c r="I49" i="1"/>
  <c r="L49" i="1"/>
  <c r="D49" i="1"/>
  <c r="I200" i="1"/>
  <c r="N201" i="1"/>
  <c r="F201" i="1"/>
  <c r="F200" i="1" s="1"/>
  <c r="N202" i="1"/>
  <c r="N203" i="1"/>
  <c r="F203" i="1"/>
  <c r="N195" i="1"/>
  <c r="F195" i="1"/>
  <c r="F202" i="1"/>
  <c r="N175" i="1"/>
  <c r="H175" i="1"/>
  <c r="F175" i="1"/>
  <c r="H160" i="1"/>
  <c r="N144" i="1"/>
  <c r="H144" i="1"/>
  <c r="F144" i="1"/>
  <c r="N127" i="1"/>
  <c r="H109" i="1"/>
  <c r="F109" i="1"/>
  <c r="N200" i="1" l="1"/>
  <c r="N91" i="1"/>
  <c r="H91" i="1"/>
  <c r="F91" i="1"/>
  <c r="F73" i="1"/>
  <c r="H73" i="1"/>
  <c r="E32" i="1"/>
  <c r="E37" i="1"/>
  <c r="E43" i="1"/>
  <c r="L37" i="1" l="1"/>
  <c r="G37" i="1"/>
  <c r="G32" i="1"/>
  <c r="L32" i="1"/>
  <c r="L43" i="1" l="1"/>
  <c r="D43" i="1" s="1"/>
</calcChain>
</file>

<file path=xl/sharedStrings.xml><?xml version="1.0" encoding="utf-8"?>
<sst xmlns="http://schemas.openxmlformats.org/spreadsheetml/2006/main" count="394" uniqueCount="123">
  <si>
    <t>Раздел I. Региональные проекты:</t>
  </si>
  <si>
    <t>Сроки реализации</t>
  </si>
  <si>
    <t>Ответственный исполнитель</t>
  </si>
  <si>
    <t>Комитет по культуре, молодежной политике и спорту администрации муниципального образования город Алексин</t>
  </si>
  <si>
    <t>Соисполнители</t>
  </si>
  <si>
    <t>МБУК «АРДК»; МБУК "АХКМ".</t>
  </si>
  <si>
    <t>Цели</t>
  </si>
  <si>
    <t>Задачи</t>
  </si>
  <si>
    <t>Целевые показатели</t>
  </si>
  <si>
    <t>Наименование целевого показателя, единица измерения</t>
  </si>
  <si>
    <t>Значение показателя по годам</t>
  </si>
  <si>
    <t>2024 год</t>
  </si>
  <si>
    <t>2025 год</t>
  </si>
  <si>
    <t>2026 год</t>
  </si>
  <si>
    <t>1.</t>
  </si>
  <si>
    <t>Количество лучших сельских учреждений культуры (единиц)</t>
  </si>
  <si>
    <t>-</t>
  </si>
  <si>
    <t>Количество лучших работников сельских учреждений культуры (единиц)</t>
  </si>
  <si>
    <t>3.</t>
  </si>
  <si>
    <t>Количество оснащенных музеев (единиц)</t>
  </si>
  <si>
    <t>4.</t>
  </si>
  <si>
    <t>5.</t>
  </si>
  <si>
    <t>Количество проведенных мероприятий в учреждениях клубного типа (единиц)</t>
  </si>
  <si>
    <t>Параметры финансового обеспечения регионального проекта №1, всего</t>
  </si>
  <si>
    <t>Источники</t>
  </si>
  <si>
    <t>финансирования</t>
  </si>
  <si>
    <t>Расходы по годам (рублей)</t>
  </si>
  <si>
    <t>всего</t>
  </si>
  <si>
    <t>Всего</t>
  </si>
  <si>
    <t>Федеральный бюджет</t>
  </si>
  <si>
    <t>Областной бюджет</t>
  </si>
  <si>
    <t>Параметры финансового обеспечения регионального проекта №2, всего</t>
  </si>
  <si>
    <t>Местный бюджет</t>
  </si>
  <si>
    <t>Параметры финансового обеспечения регионального проекта №3, всего</t>
  </si>
  <si>
    <t>ИТОГО по разделу I</t>
  </si>
  <si>
    <t>1)               Региональный проект «Создание условий для реализации творческого потенциала нации» («Творческие люди»)
2)               Региональный проект «Обеспечение качественного нового уровня развития инфраструктуры культуры» ("Культурная среда")
3)               Региональный проект «Государственная поддержка региональных и  муниципальных учреждений культуры»</t>
  </si>
  <si>
    <t>1) Повышение доступности и качества услуг, оказываемых населению в сфере культуры;
2) Обеспечение условий для развития инновационной деятельности муниципальных учреждений культуры и дополнительного образования детей в сфере культуры и искусства;
3) Сохранение, популяризация и развитие культурного и исторического наследия народов России, региональной и округа специфики культурной сферы;
4) Создание условий для сохранения и развития кадрового и творческого потенциала сферы культуры.
5) Обеспечение граждан доступными и качественным услугами в сфере культуры.</t>
  </si>
  <si>
    <t xml:space="preserve">1) модернизация и укрепление материально-технической и фондовой базы учреждений культуры и искусства округа, создание условий для внедрения инновационных муниципальных услуг, оказываемых населению в сфере культуры;
2) поддержка лучших сельских учреждений культуры, лучших работников сельских учреждений культуры.
3) Модернизация библиотек в части комплектования книжных фондов;
4) Обеспечение развития и укрепления материально-технической базы домов культуры.
</t>
  </si>
  <si>
    <t>№
п/п</t>
  </si>
  <si>
    <t xml:space="preserve">2. </t>
  </si>
  <si>
    <t>На момент окончания
Реализации муниципальной программы</t>
  </si>
  <si>
    <t>Муниципальная программа
муниципального образования город Алексин
«Культура в муниципальном образовании город Алексин»</t>
  </si>
  <si>
    <t>Паспорт
структурного элемента, входящего в процессную часть муниципальной программы 
«Культура в муниципальном образовании город Алексин»</t>
  </si>
  <si>
    <t>Комплексы процессных мероприятий</t>
  </si>
  <si>
    <t>МАУ ДО АДШИ ИМ. К.М. ЩЕДРИНА</t>
  </si>
  <si>
    <t>Обеспечение доступа населения к получению дополнительного образования по отрасли «Культура и искусство»</t>
  </si>
  <si>
    <t>Сохранение и развитие системы дополнительного художественного образования в сфере культуры и искусства</t>
  </si>
  <si>
    <t>На момент окончания реализации муниципальной программы</t>
  </si>
  <si>
    <t>Удельный вес детей, получающих услуги дополнительного образования в области искусств, в общей численности детей в возрасте 6 – 18 лет (процент)</t>
  </si>
  <si>
    <t>Комитет по культуре, молодежной политике и спорту администрации  муниципального образования город Алексин</t>
  </si>
  <si>
    <t>МБУК «АЦБС» им. князя Г.Е Львова</t>
  </si>
  <si>
    <t>Обеспечение права граждан на свободный доступ к информации, хранящейся в библиотеках</t>
  </si>
  <si>
    <t>Сохранение и развитие библиотечного дела</t>
  </si>
  <si>
    <t>2.</t>
  </si>
  <si>
    <t>Количество посещений пользователей библиотеки сайта (единиц)</t>
  </si>
  <si>
    <t>МБУК «АХКМ».</t>
  </si>
  <si>
    <t>Обеспечение конституционных прав граждан на доступ к культурным ценностям, хранящимся в  музее</t>
  </si>
  <si>
    <t>Сохранение и развитие музейного дела</t>
  </si>
  <si>
    <t>Количество предметов основного и научно-вспомогательного фонда музея (единиц)</t>
  </si>
  <si>
    <t>1. Комплекс процессных мероприятий
«Художественное образование»</t>
  </si>
  <si>
    <t xml:space="preserve">Сроки реализации </t>
  </si>
  <si>
    <t xml:space="preserve">Ответственный исполнитель </t>
  </si>
  <si>
    <t xml:space="preserve">Ответственный 
исполнитель </t>
  </si>
  <si>
    <t xml:space="preserve">Соисполнители </t>
  </si>
  <si>
    <t xml:space="preserve">Цели </t>
  </si>
  <si>
    <t xml:space="preserve">Задачи </t>
  </si>
  <si>
    <t xml:space="preserve">Целевые показатели </t>
  </si>
  <si>
    <t>№ 
п/п</t>
  </si>
  <si>
    <t xml:space="preserve">Источники финансирования </t>
  </si>
  <si>
    <t xml:space="preserve">всего </t>
  </si>
  <si>
    <t>2. Комплекс процессных мероприятий
«Библиотечное дело»</t>
  </si>
  <si>
    <r>
      <rPr>
        <b/>
        <sz val="10"/>
        <color theme="1"/>
        <rFont val="Times New Roman"/>
        <family val="1"/>
        <charset val="204"/>
      </rPr>
      <t>Местный бюджет всего:</t>
    </r>
    <r>
      <rPr>
        <sz val="10"/>
        <color theme="1"/>
        <rFont val="Times New Roman"/>
        <family val="1"/>
        <charset val="204"/>
      </rPr>
      <t xml:space="preserve">
в том числе за счет дотаций областного бюджета:</t>
    </r>
  </si>
  <si>
    <r>
      <t xml:space="preserve">Параметры финансового обеспечения </t>
    </r>
    <r>
      <rPr>
        <b/>
        <sz val="10"/>
        <color theme="1"/>
        <rFont val="Times New Roman"/>
        <family val="1"/>
        <charset val="204"/>
      </rPr>
      <t>комплекса процессных мероприятий 1</t>
    </r>
  </si>
  <si>
    <t>Количество посещений
Библиотеки (единиц)</t>
  </si>
  <si>
    <t>Параметры финансового обеспечения комплекса процессных мероприятий 2</t>
  </si>
  <si>
    <t xml:space="preserve">Источники 
финансирования </t>
  </si>
  <si>
    <t>3. Комплекс процессных мероприятий
«Музейное дело»</t>
  </si>
  <si>
    <t>Число посещений музея 
 (человек)</t>
  </si>
  <si>
    <t>Параметры финансового обеспечения комплекса процессных мероприятий 3</t>
  </si>
  <si>
    <t>4. Комплекс процессных мероприятий
«Сохранение и развитие учреждений клубного типа»</t>
  </si>
  <si>
    <t>МБУК «АРДК».</t>
  </si>
  <si>
    <t>Повышение престижа учреждений культуры и их культурной деятельности</t>
  </si>
  <si>
    <t>Параметры финансового обеспечения комплекса процессных мероприятий 4</t>
  </si>
  <si>
    <t>Число участников клубных формирований (человек)</t>
  </si>
  <si>
    <t>Число посещений культурно-массовых мероприятий (человек)</t>
  </si>
  <si>
    <t>5. Комплекс процессных мероприятий
«Сохранение и развитие культурно - досугового центра»</t>
  </si>
  <si>
    <t>МБУ «КДЦ»</t>
  </si>
  <si>
    <t>Обеспечение доступа населения к услугам учреждений культурно - досугового центра и условий для культурного обмена</t>
  </si>
  <si>
    <t>Обеспечение доступа населения к услугам учреждений клубного типа и условий для культурного обмена</t>
  </si>
  <si>
    <t>Параметры финансового обеспечения комплекса процессных мероприятий 5</t>
  </si>
  <si>
    <t>Число участников клубных формирований(человек)</t>
  </si>
  <si>
    <t>Число посещений культурно-массовых мероприятий
(человек)</t>
  </si>
  <si>
    <t>6. Комплекс процессных мероприятий
«Проведение праздничных, торжественных, юбилейных, культурно-массовых и досуговых мероприятий для населения»</t>
  </si>
  <si>
    <t>Обеспечение свободы творчества и прав граждан на участие в культурной жизни</t>
  </si>
  <si>
    <t>Развитие культурно-досуговой деятельности, организация свободного времени населения</t>
  </si>
  <si>
    <t>Удельный вес населения, участвующего в культурно-досуговых мероприятиях (процентов)</t>
  </si>
  <si>
    <t>Параметры финансового обеспечения комплекса процессных мероприятий 6</t>
  </si>
  <si>
    <t>7. Комплекс процессных мероприятий
Обеспечение реализации муниципальной программы</t>
  </si>
  <si>
    <t>МКУ «ЦБИТОУКИМП»</t>
  </si>
  <si>
    <t>Обеспечение условий для реализации муниципальной «Культура в муниципальном образовании город Алексин»</t>
  </si>
  <si>
    <t xml:space="preserve">Создание условий для реализации муниципальной программы в соответствии с установленными сроками и задачами. 
</t>
  </si>
  <si>
    <t>Оказание услуг в области бухгалтерского учета (процентов)</t>
  </si>
  <si>
    <t>Параметры финансового обеспечения комплекса процессных мероприятий 7</t>
  </si>
  <si>
    <t>МКУ «Муниципальный архив»</t>
  </si>
  <si>
    <t>Обеспечение хранения, комплектования, учета и использования документов Архивного фонда Российской Федерации и других архивных документов, относящихся к собственности муниципального образования город Алексин, в интересах граждан, общества и государства</t>
  </si>
  <si>
    <t xml:space="preserve">Регулирование архивного дела в г. Алексине;
создание нормативных условий хранения документов Архивного фонда Российской Федерации, относящихся к собственности муниципального образования город Алексин, и развитие их информационного потенциала; 
удовлетворение потребностей в услугах Муниципального казенного учреждения «Муниципальный архив» и реализация прав пользователей на получение и использование информации, содержащейся в документах Архивного фонда Российской Федерации;
укрепление кадрового и материально-технического потенциала Муниципального казенного учреждения «Муниципальный архив» администрации муниципального образования город Алексин. 
</t>
  </si>
  <si>
    <t>Доля справок социально-правового характера выданных по запросам граждан, от общего количества справок, в том числе по запросам юридических лиц, выдаваемых МКУ «Муниципальный архив»  (процент)</t>
  </si>
  <si>
    <t>Доля информационных мероприятий по документам архива  от общего количества посетителей архива (процент)</t>
  </si>
  <si>
    <t>Доля оцифрованных документов, включенных в состав Архивного фонда РФ и принятых в муниципальный архив в установленные сроки в общем числе документов Архивного фонда РФ, хранящихся в 
муниципальном архиве (процент)</t>
  </si>
  <si>
    <t>Доля фондов/единиц хранения, информация о которых включена в информационно-поисковые системы, в общем количестве фондов/ единиц хранения (процент).</t>
  </si>
  <si>
    <t>Доля документов включенных в состав Архивного фонда  и  принятых  на хранение в муниципальный архив в установленные сроки от общего числа документов, подлежащих передаче в муниципальный  архив (процент)</t>
  </si>
  <si>
    <t>Параметры финансового обеспечения комплекса процессных мероприятий 8</t>
  </si>
  <si>
    <t>Итого</t>
  </si>
  <si>
    <t xml:space="preserve">Председатель комитета по культуре, молодежной политике и спорту 
администрации муниципального образования город Алексин  </t>
  </si>
  <si>
    <t>В.В. Зайцева</t>
  </si>
  <si>
    <t>Паспорт
структурного элемента, входящего в проектную часть муниципальной программы</t>
  </si>
  <si>
    <t>8. Комплекс процессных мероприятий
Развитие архивного дела</t>
  </si>
  <si>
    <t>Программа реализуется в один этап: 2024-2027 годы</t>
  </si>
  <si>
    <t>2027 год</t>
  </si>
  <si>
    <t>Удельный вес посещений библиотек к уровню 2024 года, (процент)</t>
  </si>
  <si>
    <t>2024-2027 годы</t>
  </si>
  <si>
    <t>Зайцева В.В.</t>
  </si>
  <si>
    <t xml:space="preserve">Приложение №2
к приказу от «28» декабря 2024 г. №  84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</si>
</sst>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3" fontId="1" fillId="0" borderId="1" xfId="0" applyNumberFormat="1" applyFont="1" applyBorder="1" applyAlignment="1">
      <alignment horizontal="left" vertical="top"/>
    </xf>
    <xf numFmtId="4" fontId="2" fillId="3" borderId="1" xfId="0" applyNumberFormat="1" applyFont="1" applyFill="1" applyBorder="1" applyAlignment="1">
      <alignment horizontal="left" vertical="top"/>
    </xf>
    <xf numFmtId="4" fontId="1" fillId="3" borderId="1" xfId="0" applyNumberFormat="1" applyFont="1" applyFill="1" applyBorder="1" applyAlignment="1">
      <alignment horizontal="left" vertical="top"/>
    </xf>
    <xf numFmtId="0" fontId="2" fillId="0" borderId="1" xfId="0" applyFont="1" applyBorder="1" applyAlignment="1">
      <alignment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top" wrapText="1"/>
    </xf>
    <xf numFmtId="4" fontId="1" fillId="4" borderId="1" xfId="0" applyNumberFormat="1" applyFont="1" applyFill="1" applyBorder="1" applyAlignment="1">
      <alignment horizontal="left" vertical="top" wrapText="1"/>
    </xf>
    <xf numFmtId="3" fontId="1" fillId="4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4" fontId="2" fillId="3" borderId="1" xfId="0" applyNumberFormat="1" applyFont="1" applyFill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left" vertical="top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4" fontId="1" fillId="3" borderId="1" xfId="0" applyNumberFormat="1" applyFont="1" applyFill="1" applyBorder="1" applyAlignment="1">
      <alignment horizontal="left" vertical="top"/>
    </xf>
    <xf numFmtId="4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top"/>
    </xf>
    <xf numFmtId="3" fontId="1" fillId="0" borderId="2" xfId="0" applyNumberFormat="1" applyFont="1" applyBorder="1" applyAlignment="1">
      <alignment horizontal="center" vertical="top"/>
    </xf>
    <xf numFmtId="3" fontId="1" fillId="0" borderId="3" xfId="0" applyNumberFormat="1" applyFont="1" applyBorder="1" applyAlignment="1">
      <alignment horizontal="center" vertical="top"/>
    </xf>
    <xf numFmtId="3" fontId="1" fillId="0" borderId="4" xfId="0" applyNumberFormat="1" applyFont="1" applyBorder="1" applyAlignment="1">
      <alignment horizontal="center" vertical="top"/>
    </xf>
    <xf numFmtId="0" fontId="1" fillId="0" borderId="1" xfId="0" applyFont="1" applyBorder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top"/>
    </xf>
    <xf numFmtId="4" fontId="2" fillId="3" borderId="2" xfId="0" applyNumberFormat="1" applyFont="1" applyFill="1" applyBorder="1" applyAlignment="1">
      <alignment horizontal="center" vertical="top"/>
    </xf>
    <xf numFmtId="4" fontId="2" fillId="3" borderId="3" xfId="0" applyNumberFormat="1" applyFont="1" applyFill="1" applyBorder="1" applyAlignment="1">
      <alignment horizontal="center" vertical="top"/>
    </xf>
    <xf numFmtId="4" fontId="2" fillId="3" borderId="4" xfId="0" applyNumberFormat="1" applyFont="1" applyFill="1" applyBorder="1" applyAlignment="1">
      <alignment horizontal="center" vertical="top"/>
    </xf>
    <xf numFmtId="4" fontId="1" fillId="3" borderId="2" xfId="0" applyNumberFormat="1" applyFont="1" applyFill="1" applyBorder="1" applyAlignment="1">
      <alignment horizontal="center" vertical="top"/>
    </xf>
    <xf numFmtId="4" fontId="1" fillId="3" borderId="3" xfId="0" applyNumberFormat="1" applyFont="1" applyFill="1" applyBorder="1" applyAlignment="1">
      <alignment horizontal="center" vertical="top"/>
    </xf>
    <xf numFmtId="4" fontId="1" fillId="3" borderId="4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4" fontId="1" fillId="3" borderId="1" xfId="0" applyNumberFormat="1" applyFont="1" applyFill="1" applyBorder="1" applyAlignment="1">
      <alignment horizontal="left" vertical="top" wrapText="1"/>
    </xf>
    <xf numFmtId="4" fontId="1" fillId="3" borderId="1" xfId="0" applyNumberFormat="1" applyFont="1" applyFill="1" applyBorder="1" applyAlignment="1">
      <alignment horizontal="left" vertical="top" wrapText="1"/>
    </xf>
    <xf numFmtId="3" fontId="1" fillId="3" borderId="1" xfId="0" applyNumberFormat="1" applyFont="1" applyFill="1" applyBorder="1" applyAlignment="1">
      <alignment horizontal="left" vertical="top" wrapText="1"/>
    </xf>
    <xf numFmtId="3" fontId="1" fillId="3" borderId="1" xfId="0" applyNumberFormat="1" applyFont="1" applyFill="1" applyBorder="1" applyAlignment="1">
      <alignment horizontal="left" vertical="top" wrapText="1"/>
    </xf>
    <xf numFmtId="4" fontId="2" fillId="3" borderId="2" xfId="0" applyNumberFormat="1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left" vertical="top"/>
    </xf>
    <xf numFmtId="3" fontId="1" fillId="3" borderId="1" xfId="0" applyNumberFormat="1" applyFont="1" applyFill="1" applyBorder="1" applyAlignment="1">
      <alignment horizontal="left" vertical="top"/>
    </xf>
    <xf numFmtId="3" fontId="1" fillId="3" borderId="2" xfId="0" applyNumberFormat="1" applyFont="1" applyFill="1" applyBorder="1" applyAlignment="1">
      <alignment horizontal="center" vertical="top"/>
    </xf>
    <xf numFmtId="3" fontId="1" fillId="3" borderId="3" xfId="0" applyNumberFormat="1" applyFont="1" applyFill="1" applyBorder="1" applyAlignment="1">
      <alignment horizontal="center" vertical="top"/>
    </xf>
    <xf numFmtId="3" fontId="1" fillId="3" borderId="4" xfId="0" applyNumberFormat="1" applyFont="1" applyFill="1" applyBorder="1" applyAlignment="1">
      <alignment horizontal="center" vertical="top"/>
    </xf>
    <xf numFmtId="4" fontId="1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vertical="top"/>
    </xf>
    <xf numFmtId="0" fontId="1" fillId="3" borderId="5" xfId="0" applyFont="1" applyFill="1" applyBorder="1" applyAlignment="1">
      <alignment horizontal="center" vertical="top"/>
    </xf>
    <xf numFmtId="0" fontId="1" fillId="3" borderId="6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1" fillId="3" borderId="8" xfId="0" applyFont="1" applyFill="1" applyBorder="1" applyAlignment="1">
      <alignment horizontal="center" vertical="top"/>
    </xf>
    <xf numFmtId="0" fontId="1" fillId="3" borderId="9" xfId="0" applyFont="1" applyFill="1" applyBorder="1" applyAlignment="1">
      <alignment horizontal="center" vertical="top"/>
    </xf>
    <xf numFmtId="0" fontId="1" fillId="3" borderId="10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left" wrapText="1"/>
    </xf>
    <xf numFmtId="4" fontId="2" fillId="3" borderId="2" xfId="0" applyNumberFormat="1" applyFont="1" applyFill="1" applyBorder="1" applyAlignment="1">
      <alignment horizontal="left" vertical="top"/>
    </xf>
    <xf numFmtId="4" fontId="2" fillId="3" borderId="3" xfId="0" applyNumberFormat="1" applyFont="1" applyFill="1" applyBorder="1" applyAlignment="1">
      <alignment horizontal="left" vertical="top"/>
    </xf>
    <xf numFmtId="4" fontId="2" fillId="3" borderId="4" xfId="0" applyNumberFormat="1" applyFont="1" applyFill="1" applyBorder="1" applyAlignment="1">
      <alignment horizontal="left" vertical="top"/>
    </xf>
    <xf numFmtId="4" fontId="1" fillId="3" borderId="2" xfId="0" applyNumberFormat="1" applyFont="1" applyFill="1" applyBorder="1" applyAlignment="1">
      <alignment horizontal="left" vertical="top"/>
    </xf>
    <xf numFmtId="4" fontId="1" fillId="3" borderId="3" xfId="0" applyNumberFormat="1" applyFont="1" applyFill="1" applyBorder="1" applyAlignment="1">
      <alignment horizontal="left" vertical="top"/>
    </xf>
    <xf numFmtId="4" fontId="1" fillId="3" borderId="4" xfId="0" applyNumberFormat="1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08"/>
  <sheetViews>
    <sheetView tabSelected="1" view="pageLayout" zoomScale="90" zoomScaleNormal="100" zoomScalePageLayoutView="90" workbookViewId="0">
      <selection activeCell="M4" sqref="M4"/>
    </sheetView>
  </sheetViews>
  <sheetFormatPr defaultRowHeight="12.75" x14ac:dyDescent="0.2"/>
  <cols>
    <col min="1" max="1" width="19" style="1" customWidth="1"/>
    <col min="2" max="2" width="4.28515625" style="1" customWidth="1"/>
    <col min="3" max="3" width="23.5703125" style="1" customWidth="1"/>
    <col min="4" max="4" width="15.7109375" style="1" customWidth="1"/>
    <col min="5" max="5" width="10.28515625" style="1" hidden="1" customWidth="1"/>
    <col min="6" max="6" width="14.42578125" style="1" customWidth="1"/>
    <col min="7" max="7" width="2.5703125" style="1" hidden="1" customWidth="1"/>
    <col min="8" max="8" width="16.42578125" style="1" customWidth="1"/>
    <col min="9" max="9" width="14.85546875" style="1" customWidth="1"/>
    <col min="10" max="11" width="7.140625" style="1" hidden="1" customWidth="1"/>
    <col min="12" max="12" width="2.85546875" style="1" customWidth="1"/>
    <col min="13" max="13" width="16.7109375" style="1" customWidth="1"/>
    <col min="14" max="14" width="12.5703125" style="1" hidden="1" customWidth="1"/>
    <col min="15" max="15" width="9.140625" style="1"/>
    <col min="16" max="16" width="14" style="1" customWidth="1"/>
    <col min="17" max="16384" width="9.140625" style="1"/>
  </cols>
  <sheetData>
    <row r="1" spans="1:14" ht="27.75" customHeight="1" x14ac:dyDescent="0.2">
      <c r="H1" s="65" t="s">
        <v>122</v>
      </c>
      <c r="I1" s="65"/>
      <c r="J1" s="65"/>
      <c r="K1" s="65"/>
      <c r="L1" s="66"/>
      <c r="M1" s="66"/>
      <c r="N1" s="66"/>
    </row>
    <row r="2" spans="1:14" ht="15" customHeight="1" x14ac:dyDescent="0.2">
      <c r="B2" s="67" t="s">
        <v>115</v>
      </c>
      <c r="C2" s="42"/>
      <c r="D2" s="42"/>
      <c r="E2" s="42"/>
      <c r="F2" s="42"/>
      <c r="G2" s="42"/>
      <c r="H2" s="42"/>
      <c r="I2" s="21"/>
      <c r="J2" s="21"/>
      <c r="K2" s="21"/>
    </row>
    <row r="3" spans="1:14" x14ac:dyDescent="0.2">
      <c r="B3" s="42"/>
      <c r="C3" s="42"/>
      <c r="D3" s="42"/>
      <c r="E3" s="42"/>
      <c r="F3" s="42"/>
      <c r="G3" s="42"/>
      <c r="H3" s="42"/>
      <c r="I3" s="21"/>
      <c r="J3" s="21"/>
      <c r="K3" s="21"/>
    </row>
    <row r="4" spans="1:14" x14ac:dyDescent="0.2">
      <c r="B4" s="5"/>
      <c r="C4" s="5"/>
      <c r="D4" s="5"/>
      <c r="E4" s="5"/>
      <c r="F4" s="5"/>
      <c r="G4" s="5"/>
      <c r="H4" s="5"/>
      <c r="I4" s="5"/>
      <c r="J4" s="5"/>
      <c r="K4" s="5"/>
    </row>
    <row r="5" spans="1:14" x14ac:dyDescent="0.2">
      <c r="B5" s="67" t="s">
        <v>41</v>
      </c>
      <c r="C5" s="42"/>
      <c r="D5" s="42"/>
      <c r="E5" s="42"/>
      <c r="F5" s="42"/>
      <c r="G5" s="42"/>
      <c r="H5" s="42"/>
      <c r="I5" s="21"/>
      <c r="J5" s="21"/>
      <c r="K5" s="21"/>
    </row>
    <row r="6" spans="1:14" x14ac:dyDescent="0.2">
      <c r="B6" s="42"/>
      <c r="C6" s="42"/>
      <c r="D6" s="42"/>
      <c r="E6" s="42"/>
      <c r="F6" s="42"/>
      <c r="G6" s="42"/>
      <c r="H6" s="42"/>
      <c r="I6" s="21"/>
      <c r="J6" s="21"/>
      <c r="K6" s="21"/>
    </row>
    <row r="7" spans="1:14" x14ac:dyDescent="0.2">
      <c r="B7" s="42"/>
      <c r="C7" s="42"/>
      <c r="D7" s="42"/>
      <c r="E7" s="42"/>
      <c r="F7" s="42"/>
      <c r="G7" s="42"/>
      <c r="H7" s="42"/>
      <c r="I7" s="21"/>
      <c r="J7" s="21"/>
      <c r="K7" s="21"/>
    </row>
    <row r="9" spans="1:14" x14ac:dyDescent="0.2">
      <c r="A9" s="51" t="s">
        <v>0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</row>
    <row r="10" spans="1:14" ht="31.5" customHeight="1" x14ac:dyDescent="0.2">
      <c r="A10" s="53" t="s">
        <v>35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</row>
    <row r="11" spans="1:14" ht="12.75" customHeight="1" x14ac:dyDescent="0.2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</row>
    <row r="12" spans="1:14" ht="31.5" hidden="1" customHeight="1" x14ac:dyDescent="0.2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</row>
    <row r="13" spans="1:14" ht="18.75" customHeight="1" x14ac:dyDescent="0.2">
      <c r="A13" s="2" t="s">
        <v>1</v>
      </c>
      <c r="B13" s="52" t="s">
        <v>117</v>
      </c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</row>
    <row r="14" spans="1:14" ht="27.75" customHeight="1" x14ac:dyDescent="0.2">
      <c r="A14" s="2" t="s">
        <v>2</v>
      </c>
      <c r="B14" s="52" t="s">
        <v>3</v>
      </c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</row>
    <row r="15" spans="1:14" ht="21.75" customHeight="1" x14ac:dyDescent="0.2">
      <c r="A15" s="2" t="s">
        <v>4</v>
      </c>
      <c r="B15" s="52" t="s">
        <v>5</v>
      </c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</row>
    <row r="16" spans="1:14" ht="90.75" customHeight="1" x14ac:dyDescent="0.2">
      <c r="A16" s="54" t="s">
        <v>6</v>
      </c>
      <c r="B16" s="52" t="s">
        <v>36</v>
      </c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</row>
    <row r="17" spans="1:14" ht="47.25" hidden="1" customHeight="1" x14ac:dyDescent="0.2">
      <c r="A17" s="54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</row>
    <row r="18" spans="1:14" ht="31.5" hidden="1" customHeight="1" x14ac:dyDescent="0.2">
      <c r="A18" s="54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</row>
    <row r="19" spans="1:14" ht="31.5" hidden="1" customHeight="1" x14ac:dyDescent="0.2">
      <c r="A19" s="54"/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</row>
    <row r="20" spans="1:14" ht="12.75" hidden="1" customHeight="1" x14ac:dyDescent="0.2">
      <c r="A20" s="54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</row>
    <row r="21" spans="1:14" ht="60" customHeight="1" x14ac:dyDescent="0.2">
      <c r="A21" s="3" t="s">
        <v>7</v>
      </c>
      <c r="B21" s="52" t="s">
        <v>37</v>
      </c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</row>
    <row r="22" spans="1:14" ht="13.5" customHeight="1" x14ac:dyDescent="0.2">
      <c r="A22" s="54" t="s">
        <v>8</v>
      </c>
      <c r="B22" s="54" t="s">
        <v>38</v>
      </c>
      <c r="C22" s="54" t="s">
        <v>9</v>
      </c>
      <c r="D22" s="55" t="s">
        <v>10</v>
      </c>
      <c r="E22" s="55"/>
      <c r="F22" s="55"/>
      <c r="G22" s="55"/>
      <c r="H22" s="55"/>
      <c r="I22" s="55"/>
      <c r="J22" s="55"/>
      <c r="K22" s="55"/>
      <c r="L22" s="55"/>
      <c r="M22" s="55"/>
      <c r="N22" s="55"/>
    </row>
    <row r="23" spans="1:14" ht="42.75" customHeight="1" x14ac:dyDescent="0.2">
      <c r="A23" s="54"/>
      <c r="B23" s="54"/>
      <c r="C23" s="54"/>
      <c r="D23" s="55" t="s">
        <v>11</v>
      </c>
      <c r="E23" s="55"/>
      <c r="F23" s="55" t="s">
        <v>12</v>
      </c>
      <c r="G23" s="55"/>
      <c r="H23" s="55" t="s">
        <v>13</v>
      </c>
      <c r="I23" s="55"/>
      <c r="J23" s="55"/>
      <c r="K23" s="55"/>
      <c r="L23" s="55"/>
      <c r="M23" s="22" t="s">
        <v>118</v>
      </c>
      <c r="N23" s="55" t="s">
        <v>40</v>
      </c>
    </row>
    <row r="24" spans="1:14" hidden="1" x14ac:dyDescent="0.2">
      <c r="A24" s="54"/>
      <c r="B24" s="54"/>
      <c r="C24" s="54"/>
      <c r="D24" s="55"/>
      <c r="E24" s="55"/>
      <c r="F24" s="55"/>
      <c r="G24" s="55"/>
      <c r="H24" s="55"/>
      <c r="I24" s="55"/>
      <c r="J24" s="55"/>
      <c r="K24" s="55"/>
      <c r="L24" s="55"/>
      <c r="M24" s="22"/>
      <c r="N24" s="55"/>
    </row>
    <row r="25" spans="1:14" ht="38.25" x14ac:dyDescent="0.2">
      <c r="A25" s="54"/>
      <c r="B25" s="3" t="s">
        <v>14</v>
      </c>
      <c r="C25" s="3" t="s">
        <v>15</v>
      </c>
      <c r="D25" s="88">
        <v>1</v>
      </c>
      <c r="E25" s="88"/>
      <c r="F25" s="88" t="s">
        <v>16</v>
      </c>
      <c r="G25" s="88"/>
      <c r="H25" s="88" t="s">
        <v>16</v>
      </c>
      <c r="I25" s="88"/>
      <c r="J25" s="88"/>
      <c r="K25" s="88"/>
      <c r="L25" s="88"/>
      <c r="M25" s="89" t="s">
        <v>16</v>
      </c>
      <c r="N25" s="23">
        <v>1</v>
      </c>
    </row>
    <row r="26" spans="1:14" ht="51" x14ac:dyDescent="0.2">
      <c r="A26" s="54"/>
      <c r="B26" s="3" t="s">
        <v>39</v>
      </c>
      <c r="C26" s="3" t="s">
        <v>17</v>
      </c>
      <c r="D26" s="88">
        <v>2</v>
      </c>
      <c r="E26" s="88"/>
      <c r="F26" s="88" t="s">
        <v>16</v>
      </c>
      <c r="G26" s="88"/>
      <c r="H26" s="88" t="s">
        <v>16</v>
      </c>
      <c r="I26" s="88"/>
      <c r="J26" s="88"/>
      <c r="K26" s="88"/>
      <c r="L26" s="88"/>
      <c r="M26" s="89" t="s">
        <v>16</v>
      </c>
      <c r="N26" s="23">
        <v>2</v>
      </c>
    </row>
    <row r="27" spans="1:14" ht="25.5" x14ac:dyDescent="0.2">
      <c r="A27" s="2"/>
      <c r="B27" s="3" t="s">
        <v>18</v>
      </c>
      <c r="C27" s="3" t="s">
        <v>19</v>
      </c>
      <c r="D27" s="88">
        <v>1</v>
      </c>
      <c r="E27" s="88"/>
      <c r="F27" s="88" t="s">
        <v>16</v>
      </c>
      <c r="G27" s="88"/>
      <c r="H27" s="88" t="s">
        <v>16</v>
      </c>
      <c r="I27" s="88"/>
      <c r="J27" s="88"/>
      <c r="K27" s="88"/>
      <c r="L27" s="88"/>
      <c r="M27" s="89" t="s">
        <v>16</v>
      </c>
      <c r="N27" s="23">
        <v>1</v>
      </c>
    </row>
    <row r="28" spans="1:14" ht="38.25" x14ac:dyDescent="0.2">
      <c r="A28" s="2"/>
      <c r="B28" s="3" t="s">
        <v>20</v>
      </c>
      <c r="C28" s="3" t="s">
        <v>119</v>
      </c>
      <c r="D28" s="90">
        <v>100.3</v>
      </c>
      <c r="E28" s="90"/>
      <c r="F28" s="90">
        <v>100.4</v>
      </c>
      <c r="G28" s="90"/>
      <c r="H28" s="90">
        <v>100.5</v>
      </c>
      <c r="I28" s="90"/>
      <c r="J28" s="90"/>
      <c r="K28" s="90"/>
      <c r="L28" s="90"/>
      <c r="M28" s="91">
        <v>100.5</v>
      </c>
      <c r="N28" s="24">
        <v>100.5</v>
      </c>
    </row>
    <row r="29" spans="1:14" ht="38.25" customHeight="1" x14ac:dyDescent="0.2">
      <c r="A29" s="2"/>
      <c r="B29" s="3" t="s">
        <v>21</v>
      </c>
      <c r="C29" s="3" t="s">
        <v>22</v>
      </c>
      <c r="D29" s="92">
        <v>1300</v>
      </c>
      <c r="E29" s="92"/>
      <c r="F29" s="92">
        <v>1320</v>
      </c>
      <c r="G29" s="92"/>
      <c r="H29" s="92">
        <v>1320</v>
      </c>
      <c r="I29" s="92"/>
      <c r="J29" s="92"/>
      <c r="K29" s="92"/>
      <c r="L29" s="92"/>
      <c r="M29" s="93">
        <v>1320</v>
      </c>
      <c r="N29" s="25">
        <v>1320</v>
      </c>
    </row>
    <row r="30" spans="1:14" ht="15" customHeight="1" x14ac:dyDescent="0.2">
      <c r="A30" s="52" t="s">
        <v>23</v>
      </c>
      <c r="B30" s="52" t="s">
        <v>24</v>
      </c>
      <c r="C30" s="52"/>
      <c r="D30" s="55" t="s">
        <v>26</v>
      </c>
      <c r="E30" s="55"/>
      <c r="F30" s="55"/>
      <c r="G30" s="55"/>
      <c r="H30" s="55"/>
      <c r="I30" s="55"/>
      <c r="J30" s="55"/>
      <c r="K30" s="55"/>
      <c r="L30" s="55"/>
      <c r="M30" s="55"/>
      <c r="N30" s="55"/>
    </row>
    <row r="31" spans="1:14" ht="12.75" customHeight="1" x14ac:dyDescent="0.2">
      <c r="A31" s="52"/>
      <c r="B31" s="52" t="s">
        <v>25</v>
      </c>
      <c r="C31" s="52"/>
      <c r="D31" s="17" t="s">
        <v>27</v>
      </c>
      <c r="E31" s="52" t="s">
        <v>11</v>
      </c>
      <c r="F31" s="52"/>
      <c r="G31" s="52" t="s">
        <v>12</v>
      </c>
      <c r="H31" s="52"/>
      <c r="I31" s="52" t="s">
        <v>13</v>
      </c>
      <c r="J31" s="52"/>
      <c r="K31" s="52"/>
      <c r="L31" s="52" t="s">
        <v>118</v>
      </c>
      <c r="M31" s="52"/>
      <c r="N31" s="52"/>
    </row>
    <row r="32" spans="1:14" x14ac:dyDescent="0.2">
      <c r="A32" s="52"/>
      <c r="B32" s="51" t="s">
        <v>28</v>
      </c>
      <c r="C32" s="51"/>
      <c r="D32" s="18">
        <f>E32+G32+I32+L32</f>
        <v>208333.33000000002</v>
      </c>
      <c r="E32" s="59">
        <f>SUM(E33,E34)</f>
        <v>208333.33000000002</v>
      </c>
      <c r="F32" s="59"/>
      <c r="G32" s="59">
        <f>SUM(G33,G34)</f>
        <v>0</v>
      </c>
      <c r="H32" s="59"/>
      <c r="I32" s="59">
        <f>SUM(I33,I34)</f>
        <v>0</v>
      </c>
      <c r="J32" s="59"/>
      <c r="K32" s="59"/>
      <c r="L32" s="59">
        <f>SUM(L33,L34)</f>
        <v>0</v>
      </c>
      <c r="M32" s="59"/>
      <c r="N32" s="59"/>
    </row>
    <row r="33" spans="1:14" x14ac:dyDescent="0.2">
      <c r="A33" s="52"/>
      <c r="B33" s="52" t="s">
        <v>29</v>
      </c>
      <c r="C33" s="52"/>
      <c r="D33" s="18">
        <f>E33+G33+I33+L33</f>
        <v>100000</v>
      </c>
      <c r="E33" s="58">
        <v>100000</v>
      </c>
      <c r="F33" s="58"/>
      <c r="G33" s="58">
        <v>0</v>
      </c>
      <c r="H33" s="58"/>
      <c r="I33" s="58">
        <v>0</v>
      </c>
      <c r="J33" s="58"/>
      <c r="K33" s="58"/>
      <c r="L33" s="58">
        <v>0</v>
      </c>
      <c r="M33" s="58"/>
      <c r="N33" s="58"/>
    </row>
    <row r="34" spans="1:14" ht="11.25" customHeight="1" x14ac:dyDescent="0.2">
      <c r="A34" s="52"/>
      <c r="B34" s="52" t="s">
        <v>30</v>
      </c>
      <c r="C34" s="52"/>
      <c r="D34" s="18">
        <f>E34+G34+I34+L34</f>
        <v>108333.33</v>
      </c>
      <c r="E34" s="58">
        <v>108333.33</v>
      </c>
      <c r="F34" s="58"/>
      <c r="G34" s="58">
        <v>0</v>
      </c>
      <c r="H34" s="58"/>
      <c r="I34" s="58">
        <v>0</v>
      </c>
      <c r="J34" s="58"/>
      <c r="K34" s="58"/>
      <c r="L34" s="58">
        <v>0</v>
      </c>
      <c r="M34" s="58"/>
      <c r="N34" s="58"/>
    </row>
    <row r="35" spans="1:14" ht="12.75" customHeight="1" x14ac:dyDescent="0.2">
      <c r="A35" s="52" t="s">
        <v>31</v>
      </c>
      <c r="B35" s="52" t="s">
        <v>24</v>
      </c>
      <c r="C35" s="52"/>
      <c r="D35" s="56" t="s">
        <v>26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</row>
    <row r="36" spans="1:14" ht="12.75" customHeight="1" x14ac:dyDescent="0.2">
      <c r="A36" s="52"/>
      <c r="B36" s="52" t="s">
        <v>25</v>
      </c>
      <c r="C36" s="52"/>
      <c r="D36" s="19" t="s">
        <v>27</v>
      </c>
      <c r="E36" s="57" t="s">
        <v>11</v>
      </c>
      <c r="F36" s="57"/>
      <c r="G36" s="52" t="s">
        <v>12</v>
      </c>
      <c r="H36" s="52"/>
      <c r="I36" s="52" t="s">
        <v>13</v>
      </c>
      <c r="J36" s="52"/>
      <c r="K36" s="52"/>
      <c r="L36" s="52" t="s">
        <v>118</v>
      </c>
      <c r="M36" s="52"/>
      <c r="N36" s="52"/>
    </row>
    <row r="37" spans="1:14" x14ac:dyDescent="0.2">
      <c r="A37" s="52"/>
      <c r="B37" s="51" t="s">
        <v>28</v>
      </c>
      <c r="C37" s="51"/>
      <c r="D37" s="18">
        <f>E37+G37+I37+L37</f>
        <v>2444727.89</v>
      </c>
      <c r="E37" s="59">
        <f>SUM(E38:F40)</f>
        <v>2444727.89</v>
      </c>
      <c r="F37" s="59"/>
      <c r="G37" s="59">
        <f>SUM(G38:H40)</f>
        <v>0</v>
      </c>
      <c r="H37" s="59"/>
      <c r="I37" s="59">
        <f>SUM(I38:K40)</f>
        <v>0</v>
      </c>
      <c r="J37" s="59"/>
      <c r="K37" s="59"/>
      <c r="L37" s="59">
        <f>SUM(L38:N40)</f>
        <v>0</v>
      </c>
      <c r="M37" s="59"/>
      <c r="N37" s="59"/>
    </row>
    <row r="38" spans="1:14" x14ac:dyDescent="0.2">
      <c r="A38" s="52"/>
      <c r="B38" s="52" t="s">
        <v>32</v>
      </c>
      <c r="C38" s="52"/>
      <c r="D38" s="18">
        <f>E38+G38+I38+L38</f>
        <v>48894.559999999998</v>
      </c>
      <c r="E38" s="58">
        <v>48894.559999999998</v>
      </c>
      <c r="F38" s="58"/>
      <c r="G38" s="58">
        <v>0</v>
      </c>
      <c r="H38" s="58"/>
      <c r="I38" s="58">
        <v>0</v>
      </c>
      <c r="J38" s="58"/>
      <c r="K38" s="58"/>
      <c r="L38" s="58">
        <v>0</v>
      </c>
      <c r="M38" s="58"/>
      <c r="N38" s="58"/>
    </row>
    <row r="39" spans="1:14" ht="16.5" customHeight="1" x14ac:dyDescent="0.2">
      <c r="A39" s="52"/>
      <c r="B39" s="52" t="s">
        <v>30</v>
      </c>
      <c r="C39" s="52"/>
      <c r="D39" s="18">
        <f>E39+G39+I39+L39</f>
        <v>95833.33</v>
      </c>
      <c r="E39" s="58">
        <v>95833.33</v>
      </c>
      <c r="F39" s="58"/>
      <c r="G39" s="58">
        <v>0</v>
      </c>
      <c r="H39" s="58"/>
      <c r="I39" s="58">
        <v>0</v>
      </c>
      <c r="J39" s="58"/>
      <c r="K39" s="58"/>
      <c r="L39" s="58">
        <v>0</v>
      </c>
      <c r="M39" s="58"/>
      <c r="N39" s="58"/>
    </row>
    <row r="40" spans="1:14" ht="17.25" customHeight="1" x14ac:dyDescent="0.2">
      <c r="A40" s="52"/>
      <c r="B40" s="52" t="s">
        <v>29</v>
      </c>
      <c r="C40" s="52"/>
      <c r="D40" s="18">
        <f>E40+G40+I40+L40</f>
        <v>2300000</v>
      </c>
      <c r="E40" s="58">
        <v>2300000</v>
      </c>
      <c r="F40" s="58"/>
      <c r="G40" s="58">
        <v>0</v>
      </c>
      <c r="H40" s="58"/>
      <c r="I40" s="58">
        <v>0</v>
      </c>
      <c r="J40" s="58"/>
      <c r="K40" s="58"/>
      <c r="L40" s="58">
        <v>0</v>
      </c>
      <c r="M40" s="58"/>
      <c r="N40" s="58"/>
    </row>
    <row r="41" spans="1:14" ht="27.75" customHeight="1" x14ac:dyDescent="0.2">
      <c r="A41" s="52" t="s">
        <v>33</v>
      </c>
      <c r="B41" s="52" t="s">
        <v>24</v>
      </c>
      <c r="C41" s="52"/>
      <c r="D41" s="56" t="s">
        <v>26</v>
      </c>
      <c r="E41" s="56"/>
      <c r="F41" s="56"/>
      <c r="G41" s="56"/>
      <c r="H41" s="56"/>
      <c r="I41" s="56"/>
      <c r="J41" s="56"/>
      <c r="K41" s="56"/>
      <c r="L41" s="56"/>
      <c r="M41" s="56"/>
      <c r="N41" s="56"/>
    </row>
    <row r="42" spans="1:14" ht="12.75" customHeight="1" x14ac:dyDescent="0.2">
      <c r="A42" s="52"/>
      <c r="B42" s="52" t="s">
        <v>25</v>
      </c>
      <c r="C42" s="52"/>
      <c r="D42" s="19" t="s">
        <v>27</v>
      </c>
      <c r="E42" s="57" t="s">
        <v>11</v>
      </c>
      <c r="F42" s="57"/>
      <c r="G42" s="52" t="s">
        <v>12</v>
      </c>
      <c r="H42" s="52"/>
      <c r="I42" s="52" t="s">
        <v>13</v>
      </c>
      <c r="J42" s="52"/>
      <c r="K42" s="52"/>
      <c r="L42" s="52" t="s">
        <v>118</v>
      </c>
      <c r="M42" s="52"/>
      <c r="N42" s="52"/>
    </row>
    <row r="43" spans="1:14" x14ac:dyDescent="0.2">
      <c r="A43" s="52"/>
      <c r="B43" s="51" t="s">
        <v>28</v>
      </c>
      <c r="C43" s="51"/>
      <c r="D43" s="20">
        <f>E43+G43+I43+L43</f>
        <v>28706772.41</v>
      </c>
      <c r="E43" s="68">
        <f>E44+E45+E46</f>
        <v>1461558.4300000002</v>
      </c>
      <c r="F43" s="68"/>
      <c r="G43" s="59">
        <f>SUM(G44:H46)</f>
        <v>22957520.859999999</v>
      </c>
      <c r="H43" s="59"/>
      <c r="I43" s="59">
        <f>I44+I45+I46</f>
        <v>1997407.21</v>
      </c>
      <c r="J43" s="59"/>
      <c r="K43" s="59"/>
      <c r="L43" s="59">
        <f>L44+L45+L46</f>
        <v>2290285.91</v>
      </c>
      <c r="M43" s="59"/>
      <c r="N43" s="59"/>
    </row>
    <row r="44" spans="1:14" x14ac:dyDescent="0.2">
      <c r="A44" s="52"/>
      <c r="B44" s="52" t="s">
        <v>29</v>
      </c>
      <c r="C44" s="52"/>
      <c r="D44" s="20">
        <f>E44+G44+I44+L44</f>
        <v>6629240</v>
      </c>
      <c r="E44" s="60">
        <v>919780</v>
      </c>
      <c r="F44" s="60"/>
      <c r="G44" s="58">
        <v>2725739</v>
      </c>
      <c r="H44" s="58"/>
      <c r="I44" s="58">
        <v>1387982</v>
      </c>
      <c r="J44" s="58"/>
      <c r="K44" s="58"/>
      <c r="L44" s="58">
        <v>1595739</v>
      </c>
      <c r="M44" s="58"/>
      <c r="N44" s="58"/>
    </row>
    <row r="45" spans="1:14" x14ac:dyDescent="0.2">
      <c r="A45" s="52"/>
      <c r="B45" s="52" t="s">
        <v>30</v>
      </c>
      <c r="C45" s="52"/>
      <c r="D45" s="20">
        <f>E45+G45+I45+L45</f>
        <v>20356165.93</v>
      </c>
      <c r="E45" s="60">
        <v>340192.6</v>
      </c>
      <c r="F45" s="60"/>
      <c r="G45" s="58">
        <v>18951094.329999998</v>
      </c>
      <c r="H45" s="58"/>
      <c r="I45" s="58">
        <v>502984.67</v>
      </c>
      <c r="J45" s="58"/>
      <c r="K45" s="58"/>
      <c r="L45" s="58">
        <v>561894.32999999996</v>
      </c>
      <c r="M45" s="58"/>
      <c r="N45" s="58"/>
    </row>
    <row r="46" spans="1:14" x14ac:dyDescent="0.2">
      <c r="A46" s="52"/>
      <c r="B46" s="52" t="s">
        <v>32</v>
      </c>
      <c r="C46" s="52"/>
      <c r="D46" s="20">
        <f>E46+G46+I46+L46</f>
        <v>1721366.4800000002</v>
      </c>
      <c r="E46" s="60">
        <v>201585.83</v>
      </c>
      <c r="F46" s="60"/>
      <c r="G46" s="58">
        <v>1280687.53</v>
      </c>
      <c r="H46" s="58"/>
      <c r="I46" s="58">
        <v>106440.54</v>
      </c>
      <c r="J46" s="58"/>
      <c r="K46" s="58"/>
      <c r="L46" s="58">
        <v>132652.57999999999</v>
      </c>
      <c r="M46" s="58"/>
      <c r="N46" s="58"/>
    </row>
    <row r="47" spans="1:14" x14ac:dyDescent="0.2">
      <c r="A47" s="52" t="s">
        <v>34</v>
      </c>
      <c r="B47" s="52" t="s">
        <v>24</v>
      </c>
      <c r="C47" s="52"/>
      <c r="D47" s="55" t="s">
        <v>26</v>
      </c>
      <c r="E47" s="55"/>
      <c r="F47" s="55"/>
      <c r="G47" s="55"/>
      <c r="H47" s="55"/>
      <c r="I47" s="55"/>
      <c r="J47" s="55"/>
      <c r="K47" s="55"/>
      <c r="L47" s="55"/>
      <c r="M47" s="55"/>
      <c r="N47" s="55"/>
    </row>
    <row r="48" spans="1:14" ht="12.75" customHeight="1" x14ac:dyDescent="0.2">
      <c r="A48" s="52"/>
      <c r="B48" s="52" t="s">
        <v>25</v>
      </c>
      <c r="C48" s="52"/>
      <c r="D48" s="17" t="s">
        <v>27</v>
      </c>
      <c r="E48" s="52" t="s">
        <v>11</v>
      </c>
      <c r="F48" s="52"/>
      <c r="G48" s="52" t="s">
        <v>12</v>
      </c>
      <c r="H48" s="52"/>
      <c r="I48" s="61" t="s">
        <v>13</v>
      </c>
      <c r="J48" s="62"/>
      <c r="K48" s="63"/>
      <c r="L48" s="52" t="s">
        <v>118</v>
      </c>
      <c r="M48" s="52"/>
      <c r="N48" s="52"/>
    </row>
    <row r="49" spans="1:14" x14ac:dyDescent="0.2">
      <c r="A49" s="52"/>
      <c r="B49" s="51" t="s">
        <v>28</v>
      </c>
      <c r="C49" s="51"/>
      <c r="D49" s="18">
        <f>D50+D51+D52</f>
        <v>31359833.629999999</v>
      </c>
      <c r="E49" s="59">
        <f>E52+E51+E50</f>
        <v>4114619.65</v>
      </c>
      <c r="F49" s="59"/>
      <c r="G49" s="59">
        <f>G50+G51+G52</f>
        <v>22957520.859999999</v>
      </c>
      <c r="H49" s="59"/>
      <c r="I49" s="94">
        <f>I50+I51+I52</f>
        <v>1997407.21</v>
      </c>
      <c r="J49" s="95"/>
      <c r="K49" s="96"/>
      <c r="L49" s="59">
        <f>L50+L51+L52</f>
        <v>2290285.91</v>
      </c>
      <c r="M49" s="59"/>
      <c r="N49" s="59"/>
    </row>
    <row r="50" spans="1:14" x14ac:dyDescent="0.2">
      <c r="A50" s="52"/>
      <c r="B50" s="52" t="s">
        <v>29</v>
      </c>
      <c r="C50" s="52"/>
      <c r="D50" s="18">
        <f>D33+D40+D44</f>
        <v>9029240</v>
      </c>
      <c r="E50" s="58">
        <f>E33+E40+E44</f>
        <v>3319780</v>
      </c>
      <c r="F50" s="58"/>
      <c r="G50" s="58">
        <f>G44+G40+G33</f>
        <v>2725739</v>
      </c>
      <c r="H50" s="58"/>
      <c r="I50" s="97">
        <f>I44+I40+I33</f>
        <v>1387982</v>
      </c>
      <c r="J50" s="98"/>
      <c r="K50" s="99"/>
      <c r="L50" s="58">
        <f>L44+L40+L33</f>
        <v>1595739</v>
      </c>
      <c r="M50" s="58"/>
      <c r="N50" s="58"/>
    </row>
    <row r="51" spans="1:14" x14ac:dyDescent="0.2">
      <c r="A51" s="52"/>
      <c r="B51" s="52" t="s">
        <v>30</v>
      </c>
      <c r="C51" s="52"/>
      <c r="D51" s="18">
        <f>D34+D39+D45</f>
        <v>20560332.59</v>
      </c>
      <c r="E51" s="58">
        <f>E34+E39+E45</f>
        <v>544359.26</v>
      </c>
      <c r="F51" s="58"/>
      <c r="G51" s="58">
        <f>G34+G39+G45</f>
        <v>18951094.329999998</v>
      </c>
      <c r="H51" s="58"/>
      <c r="I51" s="97">
        <f>I34+I39+I45</f>
        <v>502984.67</v>
      </c>
      <c r="J51" s="98"/>
      <c r="K51" s="99"/>
      <c r="L51" s="58">
        <f>L45+L39+L34</f>
        <v>561894.32999999996</v>
      </c>
      <c r="M51" s="58"/>
      <c r="N51" s="58"/>
    </row>
    <row r="52" spans="1:14" x14ac:dyDescent="0.2">
      <c r="A52" s="52"/>
      <c r="B52" s="52" t="s">
        <v>32</v>
      </c>
      <c r="C52" s="52"/>
      <c r="D52" s="18">
        <f>D38+D46</f>
        <v>1770261.0400000003</v>
      </c>
      <c r="E52" s="58">
        <f>E38+E46</f>
        <v>250480.38999999998</v>
      </c>
      <c r="F52" s="58"/>
      <c r="G52" s="58">
        <f>G38+G46</f>
        <v>1280687.53</v>
      </c>
      <c r="H52" s="58"/>
      <c r="I52" s="97">
        <f>I46+I38</f>
        <v>106440.54</v>
      </c>
      <c r="J52" s="98"/>
      <c r="K52" s="99"/>
      <c r="L52" s="58">
        <f>L38+L46</f>
        <v>132652.57999999999</v>
      </c>
      <c r="M52" s="58"/>
      <c r="N52" s="58"/>
    </row>
    <row r="56" spans="1:14" x14ac:dyDescent="0.2">
      <c r="B56" s="67" t="s">
        <v>42</v>
      </c>
      <c r="C56" s="42"/>
      <c r="D56" s="42"/>
      <c r="E56" s="42"/>
      <c r="F56" s="42"/>
      <c r="G56" s="42"/>
      <c r="H56" s="42"/>
      <c r="I56" s="21"/>
      <c r="J56" s="21"/>
      <c r="K56" s="21"/>
    </row>
    <row r="57" spans="1:14" x14ac:dyDescent="0.2">
      <c r="B57" s="42"/>
      <c r="C57" s="42"/>
      <c r="D57" s="42"/>
      <c r="E57" s="42"/>
      <c r="F57" s="42"/>
      <c r="G57" s="42"/>
      <c r="H57" s="42"/>
      <c r="I57" s="21"/>
      <c r="J57" s="21"/>
      <c r="K57" s="21"/>
    </row>
    <row r="58" spans="1:14" x14ac:dyDescent="0.2">
      <c r="B58" s="42"/>
      <c r="C58" s="42"/>
      <c r="D58" s="42"/>
      <c r="E58" s="42"/>
      <c r="F58" s="42"/>
      <c r="G58" s="42"/>
      <c r="H58" s="42"/>
      <c r="I58" s="21"/>
      <c r="J58" s="21"/>
      <c r="K58" s="21"/>
    </row>
    <row r="60" spans="1:14" x14ac:dyDescent="0.2">
      <c r="A60" s="31" t="s">
        <v>43</v>
      </c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</row>
    <row r="61" spans="1:14" x14ac:dyDescent="0.2">
      <c r="A61" s="30" t="s">
        <v>59</v>
      </c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</row>
    <row r="62" spans="1:14" x14ac:dyDescent="0.2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</row>
    <row r="63" spans="1:14" x14ac:dyDescent="0.2">
      <c r="A63" s="7" t="s">
        <v>60</v>
      </c>
      <c r="B63" s="74" t="s">
        <v>120</v>
      </c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 ht="25.5" x14ac:dyDescent="0.2">
      <c r="A64" s="3" t="s">
        <v>62</v>
      </c>
      <c r="B64" s="64" t="s">
        <v>3</v>
      </c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</row>
    <row r="65" spans="1:14" x14ac:dyDescent="0.2">
      <c r="A65" s="7" t="s">
        <v>63</v>
      </c>
      <c r="B65" s="74" t="s">
        <v>44</v>
      </c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 x14ac:dyDescent="0.2">
      <c r="A66" s="7" t="s">
        <v>64</v>
      </c>
      <c r="B66" s="74" t="s">
        <v>45</v>
      </c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 x14ac:dyDescent="0.2">
      <c r="A67" s="7" t="s">
        <v>65</v>
      </c>
      <c r="B67" s="74" t="s">
        <v>46</v>
      </c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 x14ac:dyDescent="0.2">
      <c r="A68" s="64" t="s">
        <v>66</v>
      </c>
      <c r="B68" s="54" t="s">
        <v>67</v>
      </c>
      <c r="C68" s="54" t="s">
        <v>9</v>
      </c>
      <c r="D68" s="34" t="s">
        <v>10</v>
      </c>
      <c r="E68" s="34"/>
      <c r="F68" s="34"/>
      <c r="G68" s="34"/>
      <c r="H68" s="34"/>
      <c r="I68" s="34"/>
      <c r="J68" s="34"/>
      <c r="K68" s="34"/>
      <c r="L68" s="34"/>
      <c r="M68" s="34"/>
      <c r="N68" s="34"/>
    </row>
    <row r="69" spans="1:14" ht="50.25" customHeight="1" x14ac:dyDescent="0.2">
      <c r="A69" s="64"/>
      <c r="B69" s="64"/>
      <c r="C69" s="54"/>
      <c r="D69" s="35" t="s">
        <v>11</v>
      </c>
      <c r="E69" s="35"/>
      <c r="F69" s="8" t="s">
        <v>12</v>
      </c>
      <c r="G69" s="8"/>
      <c r="H69" s="8" t="s">
        <v>13</v>
      </c>
      <c r="I69" s="27" t="s">
        <v>118</v>
      </c>
      <c r="J69" s="28"/>
      <c r="K69" s="28"/>
      <c r="L69" s="28"/>
      <c r="M69" s="29"/>
      <c r="N69" s="6" t="s">
        <v>47</v>
      </c>
    </row>
    <row r="70" spans="1:14" ht="99.75" customHeight="1" x14ac:dyDescent="0.2">
      <c r="A70" s="64"/>
      <c r="B70" s="9" t="s">
        <v>14</v>
      </c>
      <c r="C70" s="6" t="s">
        <v>48</v>
      </c>
      <c r="D70" s="69">
        <v>12</v>
      </c>
      <c r="E70" s="69"/>
      <c r="F70" s="10">
        <v>13</v>
      </c>
      <c r="G70" s="10"/>
      <c r="H70" s="10">
        <v>13</v>
      </c>
      <c r="I70" s="75">
        <v>13</v>
      </c>
      <c r="J70" s="76"/>
      <c r="K70" s="76"/>
      <c r="L70" s="76"/>
      <c r="M70" s="77"/>
      <c r="N70" s="10">
        <v>12</v>
      </c>
    </row>
    <row r="71" spans="1:14" x14ac:dyDescent="0.2">
      <c r="A71" s="54" t="s">
        <v>72</v>
      </c>
      <c r="B71" s="64" t="s">
        <v>68</v>
      </c>
      <c r="C71" s="64"/>
      <c r="D71" s="34" t="s">
        <v>26</v>
      </c>
      <c r="E71" s="34"/>
      <c r="F71" s="34"/>
      <c r="G71" s="34"/>
      <c r="H71" s="34"/>
      <c r="I71" s="34"/>
      <c r="J71" s="34"/>
      <c r="K71" s="34"/>
      <c r="L71" s="34"/>
      <c r="M71" s="34"/>
      <c r="N71" s="34"/>
    </row>
    <row r="72" spans="1:14" x14ac:dyDescent="0.2">
      <c r="A72" s="54"/>
      <c r="B72" s="64"/>
      <c r="C72" s="64"/>
      <c r="D72" s="35" t="s">
        <v>69</v>
      </c>
      <c r="E72" s="35"/>
      <c r="F72" s="78" t="s">
        <v>11</v>
      </c>
      <c r="G72" s="78"/>
      <c r="H72" s="78" t="s">
        <v>12</v>
      </c>
      <c r="I72" s="78" t="s">
        <v>13</v>
      </c>
      <c r="J72" s="79" t="s">
        <v>118</v>
      </c>
      <c r="K72" s="80"/>
      <c r="L72" s="80"/>
      <c r="M72" s="80"/>
      <c r="N72" s="81"/>
    </row>
    <row r="73" spans="1:14" x14ac:dyDescent="0.2">
      <c r="A73" s="54"/>
      <c r="B73" s="41" t="s">
        <v>28</v>
      </c>
      <c r="C73" s="41"/>
      <c r="D73" s="50">
        <f>D74+D75</f>
        <v>230359231.49000001</v>
      </c>
      <c r="E73" s="50"/>
      <c r="F73" s="15">
        <f>SUM(F74:F75)</f>
        <v>47400203.489999995</v>
      </c>
      <c r="G73" s="15"/>
      <c r="H73" s="15">
        <f>SUM(H74:H75)</f>
        <v>57628939</v>
      </c>
      <c r="I73" s="15">
        <f>I74+I75</f>
        <v>60899072</v>
      </c>
      <c r="J73" s="82">
        <f>J74+J75</f>
        <v>64431017</v>
      </c>
      <c r="K73" s="83"/>
      <c r="L73" s="83"/>
      <c r="M73" s="83"/>
      <c r="N73" s="84"/>
    </row>
    <row r="74" spans="1:14" x14ac:dyDescent="0.2">
      <c r="A74" s="54"/>
      <c r="B74" s="32" t="s">
        <v>30</v>
      </c>
      <c r="C74" s="32"/>
      <c r="D74" s="50">
        <f>F74+H74+I74+J74</f>
        <v>4428084.83</v>
      </c>
      <c r="E74" s="50"/>
      <c r="F74" s="16">
        <v>566684.82999999996</v>
      </c>
      <c r="G74" s="16"/>
      <c r="H74" s="16">
        <v>1426600</v>
      </c>
      <c r="I74" s="16">
        <v>1217400</v>
      </c>
      <c r="J74" s="85">
        <v>1217400</v>
      </c>
      <c r="K74" s="86"/>
      <c r="L74" s="86"/>
      <c r="M74" s="86"/>
      <c r="N74" s="87"/>
    </row>
    <row r="75" spans="1:14" ht="18" customHeight="1" x14ac:dyDescent="0.2">
      <c r="A75" s="54"/>
      <c r="B75" s="33" t="s">
        <v>71</v>
      </c>
      <c r="C75" s="32"/>
      <c r="D75" s="50">
        <f>F75+H75+I75+J75</f>
        <v>225931146.66</v>
      </c>
      <c r="E75" s="50"/>
      <c r="F75" s="16">
        <v>46833518.659999996</v>
      </c>
      <c r="G75" s="16"/>
      <c r="H75" s="16">
        <v>56202339</v>
      </c>
      <c r="I75" s="16">
        <v>59681672</v>
      </c>
      <c r="J75" s="85">
        <v>63213617</v>
      </c>
      <c r="K75" s="86"/>
      <c r="L75" s="86"/>
      <c r="M75" s="86"/>
      <c r="N75" s="87"/>
    </row>
    <row r="76" spans="1:14" ht="20.25" customHeight="1" x14ac:dyDescent="0.2">
      <c r="A76" s="54"/>
      <c r="B76" s="32"/>
      <c r="C76" s="32"/>
      <c r="D76" s="50">
        <f>F76+H76+I76+J76</f>
        <v>1000000</v>
      </c>
      <c r="E76" s="50"/>
      <c r="F76" s="16">
        <v>1000000</v>
      </c>
      <c r="G76" s="16"/>
      <c r="H76" s="16">
        <v>0</v>
      </c>
      <c r="I76" s="16">
        <v>0</v>
      </c>
      <c r="J76" s="85">
        <v>0</v>
      </c>
      <c r="K76" s="86"/>
      <c r="L76" s="86"/>
      <c r="M76" s="86"/>
      <c r="N76" s="87"/>
    </row>
    <row r="77" spans="1:14" x14ac:dyDescent="0.2">
      <c r="A77" s="30" t="s">
        <v>70</v>
      </c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</row>
    <row r="78" spans="1:14" x14ac:dyDescent="0.2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</row>
    <row r="79" spans="1:14" x14ac:dyDescent="0.2">
      <c r="A79" s="12" t="s">
        <v>60</v>
      </c>
      <c r="B79" s="32" t="s">
        <v>120</v>
      </c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</row>
    <row r="80" spans="1:14" ht="25.5" x14ac:dyDescent="0.2">
      <c r="A80" s="13" t="s">
        <v>61</v>
      </c>
      <c r="B80" s="32" t="s">
        <v>49</v>
      </c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</row>
    <row r="81" spans="1:14" x14ac:dyDescent="0.2">
      <c r="A81" s="12" t="s">
        <v>63</v>
      </c>
      <c r="B81" s="32" t="s">
        <v>50</v>
      </c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</row>
    <row r="82" spans="1:14" x14ac:dyDescent="0.2">
      <c r="A82" s="7" t="s">
        <v>64</v>
      </c>
      <c r="B82" s="32" t="s">
        <v>51</v>
      </c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</row>
    <row r="83" spans="1:14" x14ac:dyDescent="0.2">
      <c r="A83" s="7" t="s">
        <v>7</v>
      </c>
      <c r="B83" s="32" t="s">
        <v>52</v>
      </c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</row>
    <row r="84" spans="1:14" ht="12.75" customHeight="1" x14ac:dyDescent="0.2">
      <c r="A84" s="32" t="s">
        <v>66</v>
      </c>
      <c r="B84" s="33" t="s">
        <v>67</v>
      </c>
      <c r="C84" s="26" t="s">
        <v>9</v>
      </c>
      <c r="D84" s="34" t="s">
        <v>10</v>
      </c>
      <c r="E84" s="34"/>
      <c r="F84" s="34"/>
      <c r="G84" s="34"/>
      <c r="H84" s="34"/>
      <c r="I84" s="34"/>
      <c r="J84" s="34"/>
      <c r="K84" s="34"/>
      <c r="L84" s="34"/>
      <c r="M84" s="34"/>
      <c r="N84" s="34"/>
    </row>
    <row r="85" spans="1:14" x14ac:dyDescent="0.2">
      <c r="A85" s="32"/>
      <c r="B85" s="33"/>
      <c r="C85" s="26"/>
      <c r="D85" s="35" t="s">
        <v>11</v>
      </c>
      <c r="E85" s="35"/>
      <c r="F85" s="35" t="s">
        <v>12</v>
      </c>
      <c r="G85" s="9"/>
      <c r="H85" s="35" t="s">
        <v>13</v>
      </c>
      <c r="I85" s="43" t="s">
        <v>118</v>
      </c>
      <c r="J85" s="44"/>
      <c r="K85" s="44"/>
      <c r="L85" s="44"/>
      <c r="M85" s="45"/>
      <c r="N85" s="26" t="s">
        <v>47</v>
      </c>
    </row>
    <row r="86" spans="1:14" ht="22.5" customHeight="1" x14ac:dyDescent="0.2">
      <c r="A86" s="32"/>
      <c r="B86" s="33"/>
      <c r="C86" s="26"/>
      <c r="D86" s="35"/>
      <c r="E86" s="35"/>
      <c r="F86" s="35"/>
      <c r="G86" s="9"/>
      <c r="H86" s="35"/>
      <c r="I86" s="46"/>
      <c r="J86" s="47"/>
      <c r="K86" s="47"/>
      <c r="L86" s="47"/>
      <c r="M86" s="48"/>
      <c r="N86" s="26"/>
    </row>
    <row r="87" spans="1:14" ht="25.5" x14ac:dyDescent="0.2">
      <c r="A87" s="32"/>
      <c r="B87" s="4" t="s">
        <v>14</v>
      </c>
      <c r="C87" s="6" t="s">
        <v>73</v>
      </c>
      <c r="D87" s="100">
        <v>126002</v>
      </c>
      <c r="E87" s="100"/>
      <c r="F87" s="101">
        <v>127262</v>
      </c>
      <c r="G87" s="101"/>
      <c r="H87" s="101">
        <v>128535</v>
      </c>
      <c r="I87" s="102">
        <v>133000</v>
      </c>
      <c r="J87" s="103"/>
      <c r="K87" s="103"/>
      <c r="L87" s="103"/>
      <c r="M87" s="104"/>
      <c r="N87" s="14">
        <v>128535</v>
      </c>
    </row>
    <row r="88" spans="1:14" ht="38.25" x14ac:dyDescent="0.2">
      <c r="A88" s="32"/>
      <c r="B88" s="4" t="s">
        <v>53</v>
      </c>
      <c r="C88" s="6" t="s">
        <v>54</v>
      </c>
      <c r="D88" s="100">
        <v>74366</v>
      </c>
      <c r="E88" s="100"/>
      <c r="F88" s="101">
        <v>80434</v>
      </c>
      <c r="G88" s="101"/>
      <c r="H88" s="101">
        <v>83000</v>
      </c>
      <c r="I88" s="102">
        <v>86320</v>
      </c>
      <c r="J88" s="103"/>
      <c r="K88" s="103"/>
      <c r="L88" s="103"/>
      <c r="M88" s="104"/>
      <c r="N88" s="14">
        <v>80434</v>
      </c>
    </row>
    <row r="89" spans="1:14" x14ac:dyDescent="0.2">
      <c r="A89" s="33" t="s">
        <v>74</v>
      </c>
      <c r="B89" s="33" t="s">
        <v>75</v>
      </c>
      <c r="C89" s="32"/>
      <c r="D89" s="34" t="s">
        <v>26</v>
      </c>
      <c r="E89" s="34"/>
      <c r="F89" s="34"/>
      <c r="G89" s="34"/>
      <c r="H89" s="34"/>
      <c r="I89" s="34"/>
      <c r="J89" s="34"/>
      <c r="K89" s="34"/>
      <c r="L89" s="34"/>
      <c r="M89" s="34"/>
      <c r="N89" s="34"/>
    </row>
    <row r="90" spans="1:14" x14ac:dyDescent="0.2">
      <c r="A90" s="33"/>
      <c r="B90" s="32"/>
      <c r="C90" s="32"/>
      <c r="D90" s="35" t="s">
        <v>69</v>
      </c>
      <c r="E90" s="35"/>
      <c r="F90" s="8" t="s">
        <v>11</v>
      </c>
      <c r="G90" s="8"/>
      <c r="H90" s="8" t="s">
        <v>12</v>
      </c>
      <c r="I90" s="8" t="s">
        <v>13</v>
      </c>
      <c r="J90" s="27" t="s">
        <v>118</v>
      </c>
      <c r="K90" s="28"/>
      <c r="L90" s="28"/>
      <c r="M90" s="29"/>
      <c r="N90" s="8" t="s">
        <v>13</v>
      </c>
    </row>
    <row r="91" spans="1:14" x14ac:dyDescent="0.2">
      <c r="A91" s="33"/>
      <c r="B91" s="41" t="s">
        <v>28</v>
      </c>
      <c r="C91" s="41"/>
      <c r="D91" s="50">
        <f>D92+D93</f>
        <v>223255724.14000002</v>
      </c>
      <c r="E91" s="50"/>
      <c r="F91" s="15">
        <f>SUM(F92:F93)</f>
        <v>43375338.409999996</v>
      </c>
      <c r="G91" s="15"/>
      <c r="H91" s="15">
        <f>SUM(H92:H93)</f>
        <v>57212834.160000004</v>
      </c>
      <c r="I91" s="15">
        <f>I92+I93</f>
        <v>59310519.07</v>
      </c>
      <c r="J91" s="82">
        <f>J92+J93</f>
        <v>63357032.5</v>
      </c>
      <c r="K91" s="83"/>
      <c r="L91" s="83"/>
      <c r="M91" s="84"/>
      <c r="N91" s="15">
        <f>SUM(N92:N93)</f>
        <v>42373400</v>
      </c>
    </row>
    <row r="92" spans="1:14" ht="15" customHeight="1" x14ac:dyDescent="0.2">
      <c r="A92" s="33"/>
      <c r="B92" s="32" t="s">
        <v>30</v>
      </c>
      <c r="C92" s="32"/>
      <c r="D92" s="50">
        <f>F92+H92+I92+J92</f>
        <v>1652284.34</v>
      </c>
      <c r="E92" s="50"/>
      <c r="F92" s="16">
        <v>365838.41</v>
      </c>
      <c r="G92" s="16"/>
      <c r="H92" s="16">
        <v>424650.64</v>
      </c>
      <c r="I92" s="16">
        <v>428760.32000000001</v>
      </c>
      <c r="J92" s="105">
        <v>433034.97</v>
      </c>
      <c r="K92" s="105"/>
      <c r="L92" s="105"/>
      <c r="M92" s="105"/>
      <c r="N92" s="105"/>
    </row>
    <row r="93" spans="1:14" x14ac:dyDescent="0.2">
      <c r="A93" s="33"/>
      <c r="B93" s="33" t="s">
        <v>71</v>
      </c>
      <c r="C93" s="32"/>
      <c r="D93" s="50">
        <f>F93+H93+I93+J93</f>
        <v>221603439.80000001</v>
      </c>
      <c r="E93" s="50"/>
      <c r="F93" s="16">
        <v>43009500</v>
      </c>
      <c r="G93" s="16"/>
      <c r="H93" s="16">
        <v>56788183.520000003</v>
      </c>
      <c r="I93" s="16">
        <v>58881758.75</v>
      </c>
      <c r="J93" s="85">
        <v>62923997.530000001</v>
      </c>
      <c r="K93" s="86"/>
      <c r="L93" s="86"/>
      <c r="M93" s="87"/>
      <c r="N93" s="16">
        <v>42373400</v>
      </c>
    </row>
    <row r="94" spans="1:14" ht="25.5" customHeight="1" x14ac:dyDescent="0.2">
      <c r="A94" s="33"/>
      <c r="B94" s="32"/>
      <c r="C94" s="32"/>
      <c r="D94" s="50">
        <f>F94+H94+I94+J94</f>
        <v>54178905.18</v>
      </c>
      <c r="E94" s="50"/>
      <c r="F94" s="16">
        <v>3885900</v>
      </c>
      <c r="G94" s="16"/>
      <c r="H94" s="16">
        <v>16341579.1</v>
      </c>
      <c r="I94" s="16">
        <v>16773262.15</v>
      </c>
      <c r="J94" s="85">
        <v>17178163.93</v>
      </c>
      <c r="K94" s="86"/>
      <c r="L94" s="86"/>
      <c r="M94" s="87"/>
      <c r="N94" s="16">
        <v>4317900</v>
      </c>
    </row>
    <row r="95" spans="1:14" x14ac:dyDescent="0.2">
      <c r="A95" s="30" t="s">
        <v>76</v>
      </c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</row>
    <row r="96" spans="1:14" x14ac:dyDescent="0.2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</row>
    <row r="97" spans="1:14" x14ac:dyDescent="0.2">
      <c r="A97" s="12" t="s">
        <v>60</v>
      </c>
      <c r="B97" s="32" t="s">
        <v>120</v>
      </c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</row>
    <row r="98" spans="1:14" ht="25.5" x14ac:dyDescent="0.2">
      <c r="A98" s="13" t="s">
        <v>61</v>
      </c>
      <c r="B98" s="32" t="s">
        <v>49</v>
      </c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</row>
    <row r="99" spans="1:14" x14ac:dyDescent="0.2">
      <c r="A99" s="12" t="s">
        <v>63</v>
      </c>
      <c r="B99" s="32" t="s">
        <v>55</v>
      </c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</row>
    <row r="100" spans="1:14" x14ac:dyDescent="0.2">
      <c r="A100" s="7" t="s">
        <v>64</v>
      </c>
      <c r="B100" s="32" t="s">
        <v>56</v>
      </c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</row>
    <row r="101" spans="1:14" x14ac:dyDescent="0.2">
      <c r="A101" s="7" t="s">
        <v>7</v>
      </c>
      <c r="B101" s="32" t="s">
        <v>57</v>
      </c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</row>
    <row r="102" spans="1:14" x14ac:dyDescent="0.2">
      <c r="A102" s="32" t="s">
        <v>66</v>
      </c>
      <c r="B102" s="33" t="s">
        <v>67</v>
      </c>
      <c r="C102" s="26" t="s">
        <v>9</v>
      </c>
      <c r="D102" s="34" t="s">
        <v>10</v>
      </c>
      <c r="E102" s="34"/>
      <c r="F102" s="34"/>
      <c r="G102" s="34"/>
      <c r="H102" s="34"/>
      <c r="I102" s="34"/>
      <c r="J102" s="34"/>
      <c r="K102" s="34"/>
      <c r="L102" s="34"/>
      <c r="M102" s="34"/>
      <c r="N102" s="34"/>
    </row>
    <row r="103" spans="1:14" x14ac:dyDescent="0.2">
      <c r="A103" s="32"/>
      <c r="B103" s="33"/>
      <c r="C103" s="26"/>
      <c r="D103" s="35" t="s">
        <v>11</v>
      </c>
      <c r="E103" s="35"/>
      <c r="F103" s="35" t="s">
        <v>12</v>
      </c>
      <c r="G103" s="9"/>
      <c r="H103" s="35" t="s">
        <v>13</v>
      </c>
      <c r="I103" s="43" t="s">
        <v>118</v>
      </c>
      <c r="J103" s="44"/>
      <c r="K103" s="44"/>
      <c r="L103" s="44"/>
      <c r="M103" s="45"/>
      <c r="N103" s="26" t="s">
        <v>47</v>
      </c>
    </row>
    <row r="104" spans="1:14" x14ac:dyDescent="0.2">
      <c r="A104" s="32"/>
      <c r="B104" s="33"/>
      <c r="C104" s="26"/>
      <c r="D104" s="35"/>
      <c r="E104" s="35"/>
      <c r="F104" s="35"/>
      <c r="G104" s="9"/>
      <c r="H104" s="35"/>
      <c r="I104" s="46"/>
      <c r="J104" s="47"/>
      <c r="K104" s="47"/>
      <c r="L104" s="47"/>
      <c r="M104" s="48"/>
      <c r="N104" s="26"/>
    </row>
    <row r="105" spans="1:14" ht="25.5" x14ac:dyDescent="0.2">
      <c r="A105" s="32"/>
      <c r="B105" s="4" t="s">
        <v>14</v>
      </c>
      <c r="C105" s="6" t="s">
        <v>77</v>
      </c>
      <c r="D105" s="70">
        <v>8200</v>
      </c>
      <c r="E105" s="70"/>
      <c r="F105" s="14">
        <v>8300</v>
      </c>
      <c r="G105" s="14"/>
      <c r="H105" s="14">
        <v>8400</v>
      </c>
      <c r="I105" s="71">
        <v>8500</v>
      </c>
      <c r="J105" s="72"/>
      <c r="K105" s="72"/>
      <c r="L105" s="72"/>
      <c r="M105" s="73"/>
      <c r="N105" s="14">
        <v>8400</v>
      </c>
    </row>
    <row r="106" spans="1:14" ht="51" x14ac:dyDescent="0.2">
      <c r="A106" s="32"/>
      <c r="B106" s="4" t="s">
        <v>53</v>
      </c>
      <c r="C106" s="6" t="s">
        <v>58</v>
      </c>
      <c r="D106" s="70">
        <v>23800</v>
      </c>
      <c r="E106" s="70"/>
      <c r="F106" s="14">
        <v>23850</v>
      </c>
      <c r="G106" s="14"/>
      <c r="H106" s="14">
        <v>23870</v>
      </c>
      <c r="I106" s="71">
        <v>23890</v>
      </c>
      <c r="J106" s="72"/>
      <c r="K106" s="72"/>
      <c r="L106" s="72"/>
      <c r="M106" s="73"/>
      <c r="N106" s="14">
        <v>23830</v>
      </c>
    </row>
    <row r="107" spans="1:14" x14ac:dyDescent="0.2">
      <c r="A107" s="33" t="s">
        <v>78</v>
      </c>
      <c r="B107" s="33" t="s">
        <v>75</v>
      </c>
      <c r="C107" s="32"/>
      <c r="D107" s="34" t="s">
        <v>26</v>
      </c>
      <c r="E107" s="34"/>
      <c r="F107" s="34"/>
      <c r="G107" s="34"/>
      <c r="H107" s="34"/>
      <c r="I107" s="34"/>
      <c r="J107" s="34"/>
      <c r="K107" s="34"/>
      <c r="L107" s="34"/>
      <c r="M107" s="34"/>
      <c r="N107" s="34"/>
    </row>
    <row r="108" spans="1:14" x14ac:dyDescent="0.2">
      <c r="A108" s="33"/>
      <c r="B108" s="32"/>
      <c r="C108" s="32"/>
      <c r="D108" s="35" t="s">
        <v>69</v>
      </c>
      <c r="E108" s="35"/>
      <c r="F108" s="8" t="s">
        <v>11</v>
      </c>
      <c r="G108" s="8"/>
      <c r="H108" s="8" t="s">
        <v>12</v>
      </c>
      <c r="I108" s="8" t="s">
        <v>13</v>
      </c>
      <c r="J108" s="27" t="s">
        <v>118</v>
      </c>
      <c r="K108" s="28"/>
      <c r="L108" s="28"/>
      <c r="M108" s="29"/>
      <c r="N108" s="8" t="s">
        <v>13</v>
      </c>
    </row>
    <row r="109" spans="1:14" ht="15" customHeight="1" x14ac:dyDescent="0.2">
      <c r="A109" s="33"/>
      <c r="B109" s="41" t="s">
        <v>28</v>
      </c>
      <c r="C109" s="41"/>
      <c r="D109" s="50">
        <f>D110+D111</f>
        <v>100711955.71000001</v>
      </c>
      <c r="E109" s="50"/>
      <c r="F109" s="15">
        <f>SUM(F110:F111)</f>
        <v>28076390.719999999</v>
      </c>
      <c r="G109" s="15"/>
      <c r="H109" s="15">
        <f>SUM(H110:H111)</f>
        <v>22854568.199999999</v>
      </c>
      <c r="I109" s="15">
        <f>I110+I111</f>
        <v>24087937.289999999</v>
      </c>
      <c r="J109" s="82">
        <f>J110+J111</f>
        <v>25693059.5</v>
      </c>
      <c r="K109" s="83"/>
      <c r="L109" s="83"/>
      <c r="M109" s="83"/>
      <c r="N109" s="84"/>
    </row>
    <row r="110" spans="1:14" x14ac:dyDescent="0.2">
      <c r="A110" s="33"/>
      <c r="B110" s="32" t="s">
        <v>30</v>
      </c>
      <c r="C110" s="32"/>
      <c r="D110" s="50">
        <f>F110+H110+I110+J110</f>
        <v>582933.32000000007</v>
      </c>
      <c r="E110" s="50"/>
      <c r="F110" s="16">
        <v>89038.52</v>
      </c>
      <c r="G110" s="16"/>
      <c r="H110" s="16">
        <v>162549.20000000001</v>
      </c>
      <c r="I110" s="16">
        <v>164604.20000000001</v>
      </c>
      <c r="J110" s="85">
        <v>166741.4</v>
      </c>
      <c r="K110" s="86"/>
      <c r="L110" s="86"/>
      <c r="M110" s="87"/>
      <c r="N110" s="16">
        <v>154456.13</v>
      </c>
    </row>
    <row r="111" spans="1:14" ht="12" customHeight="1" x14ac:dyDescent="0.2">
      <c r="A111" s="33"/>
      <c r="B111" s="33" t="s">
        <v>71</v>
      </c>
      <c r="C111" s="32"/>
      <c r="D111" s="50">
        <f>F111+H111+I111+J111</f>
        <v>100129022.39000002</v>
      </c>
      <c r="E111" s="50"/>
      <c r="F111" s="16">
        <v>27987352.199999999</v>
      </c>
      <c r="G111" s="16"/>
      <c r="H111" s="16">
        <v>22692019</v>
      </c>
      <c r="I111" s="16">
        <v>23923333.09</v>
      </c>
      <c r="J111" s="85">
        <v>25526318.100000001</v>
      </c>
      <c r="K111" s="86"/>
      <c r="L111" s="86"/>
      <c r="M111" s="87"/>
      <c r="N111" s="16">
        <v>17542500</v>
      </c>
    </row>
    <row r="112" spans="1:14" ht="24" customHeight="1" x14ac:dyDescent="0.2">
      <c r="A112" s="33"/>
      <c r="B112" s="32"/>
      <c r="C112" s="32"/>
      <c r="D112" s="50">
        <f>F112+H112+I112+J112</f>
        <v>7312781.2200000007</v>
      </c>
      <c r="E112" s="50"/>
      <c r="F112" s="16">
        <v>1556485.03</v>
      </c>
      <c r="G112" s="16"/>
      <c r="H112" s="16">
        <v>1776184</v>
      </c>
      <c r="I112" s="16">
        <v>1921831.09</v>
      </c>
      <c r="J112" s="85">
        <v>2058281.1</v>
      </c>
      <c r="K112" s="86"/>
      <c r="L112" s="86"/>
      <c r="M112" s="87"/>
      <c r="N112" s="16">
        <v>1805100</v>
      </c>
    </row>
    <row r="113" spans="1:14" x14ac:dyDescent="0.2">
      <c r="A113" s="30" t="s">
        <v>79</v>
      </c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</row>
    <row r="114" spans="1:14" x14ac:dyDescent="0.2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</row>
    <row r="115" spans="1:14" x14ac:dyDescent="0.2">
      <c r="A115" s="12" t="s">
        <v>60</v>
      </c>
      <c r="B115" s="32" t="s">
        <v>120</v>
      </c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</row>
    <row r="116" spans="1:14" ht="25.5" x14ac:dyDescent="0.2">
      <c r="A116" s="13" t="s">
        <v>61</v>
      </c>
      <c r="B116" s="32" t="s">
        <v>49</v>
      </c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</row>
    <row r="117" spans="1:14" x14ac:dyDescent="0.2">
      <c r="A117" s="12" t="s">
        <v>63</v>
      </c>
      <c r="B117" s="32" t="s">
        <v>80</v>
      </c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</row>
    <row r="118" spans="1:14" x14ac:dyDescent="0.2">
      <c r="A118" s="7" t="s">
        <v>64</v>
      </c>
      <c r="B118" s="32" t="s">
        <v>81</v>
      </c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</row>
    <row r="119" spans="1:14" x14ac:dyDescent="0.2">
      <c r="A119" s="7" t="s">
        <v>7</v>
      </c>
      <c r="B119" s="32" t="s">
        <v>88</v>
      </c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</row>
    <row r="120" spans="1:14" x14ac:dyDescent="0.2">
      <c r="A120" s="32" t="s">
        <v>66</v>
      </c>
      <c r="B120" s="33" t="s">
        <v>67</v>
      </c>
      <c r="C120" s="26" t="s">
        <v>9</v>
      </c>
      <c r="D120" s="34" t="s">
        <v>10</v>
      </c>
      <c r="E120" s="34"/>
      <c r="F120" s="34"/>
      <c r="G120" s="34"/>
      <c r="H120" s="34"/>
      <c r="I120" s="34"/>
      <c r="J120" s="34"/>
      <c r="K120" s="34"/>
      <c r="L120" s="34"/>
      <c r="M120" s="34"/>
      <c r="N120" s="34"/>
    </row>
    <row r="121" spans="1:14" x14ac:dyDescent="0.2">
      <c r="A121" s="32"/>
      <c r="B121" s="33"/>
      <c r="C121" s="26"/>
      <c r="D121" s="106" t="s">
        <v>11</v>
      </c>
      <c r="E121" s="106"/>
      <c r="F121" s="106" t="s">
        <v>12</v>
      </c>
      <c r="G121" s="107"/>
      <c r="H121" s="106" t="s">
        <v>13</v>
      </c>
      <c r="I121" s="108" t="s">
        <v>118</v>
      </c>
      <c r="J121" s="109"/>
      <c r="K121" s="109"/>
      <c r="L121" s="109"/>
      <c r="M121" s="110"/>
      <c r="N121" s="26" t="s">
        <v>47</v>
      </c>
    </row>
    <row r="122" spans="1:14" x14ac:dyDescent="0.2">
      <c r="A122" s="32"/>
      <c r="B122" s="33"/>
      <c r="C122" s="26"/>
      <c r="D122" s="106"/>
      <c r="E122" s="106"/>
      <c r="F122" s="106"/>
      <c r="G122" s="107"/>
      <c r="H122" s="106"/>
      <c r="I122" s="111"/>
      <c r="J122" s="112"/>
      <c r="K122" s="112"/>
      <c r="L122" s="112"/>
      <c r="M122" s="113"/>
      <c r="N122" s="26"/>
    </row>
    <row r="123" spans="1:14" ht="25.5" x14ac:dyDescent="0.2">
      <c r="A123" s="32"/>
      <c r="B123" s="4" t="s">
        <v>14</v>
      </c>
      <c r="C123" s="6" t="s">
        <v>83</v>
      </c>
      <c r="D123" s="100">
        <v>1150</v>
      </c>
      <c r="E123" s="100"/>
      <c r="F123" s="100">
        <v>1600</v>
      </c>
      <c r="G123" s="100"/>
      <c r="H123" s="101">
        <v>1630</v>
      </c>
      <c r="I123" s="102">
        <v>1630</v>
      </c>
      <c r="J123" s="103"/>
      <c r="K123" s="103"/>
      <c r="L123" s="103"/>
      <c r="M123" s="104"/>
      <c r="N123" s="14">
        <v>1150</v>
      </c>
    </row>
    <row r="124" spans="1:14" ht="38.25" x14ac:dyDescent="0.2">
      <c r="A124" s="32"/>
      <c r="B124" s="4" t="s">
        <v>53</v>
      </c>
      <c r="C124" s="6" t="s">
        <v>84</v>
      </c>
      <c r="D124" s="100">
        <v>65000</v>
      </c>
      <c r="E124" s="100"/>
      <c r="F124" s="101">
        <v>130000</v>
      </c>
      <c r="G124" s="101"/>
      <c r="H124" s="101">
        <v>131000</v>
      </c>
      <c r="I124" s="102">
        <v>131000</v>
      </c>
      <c r="J124" s="103"/>
      <c r="K124" s="103"/>
      <c r="L124" s="103"/>
      <c r="M124" s="104"/>
      <c r="N124" s="14">
        <v>65500</v>
      </c>
    </row>
    <row r="125" spans="1:14" ht="19.5" customHeight="1" x14ac:dyDescent="0.2">
      <c r="A125" s="33" t="s">
        <v>82</v>
      </c>
      <c r="B125" s="33" t="s">
        <v>75</v>
      </c>
      <c r="C125" s="32"/>
      <c r="D125" s="34" t="s">
        <v>26</v>
      </c>
      <c r="E125" s="34"/>
      <c r="F125" s="34"/>
      <c r="G125" s="34"/>
      <c r="H125" s="34"/>
      <c r="I125" s="34"/>
      <c r="J125" s="34"/>
      <c r="K125" s="34"/>
      <c r="L125" s="34"/>
      <c r="M125" s="34"/>
      <c r="N125" s="34"/>
    </row>
    <row r="126" spans="1:14" ht="19.5" customHeight="1" x14ac:dyDescent="0.2">
      <c r="A126" s="33"/>
      <c r="B126" s="32"/>
      <c r="C126" s="32"/>
      <c r="D126" s="35" t="s">
        <v>69</v>
      </c>
      <c r="E126" s="35"/>
      <c r="F126" s="8" t="s">
        <v>11</v>
      </c>
      <c r="G126" s="8"/>
      <c r="H126" s="78" t="s">
        <v>12</v>
      </c>
      <c r="I126" s="78" t="s">
        <v>13</v>
      </c>
      <c r="J126" s="79" t="s">
        <v>118</v>
      </c>
      <c r="K126" s="80"/>
      <c r="L126" s="80"/>
      <c r="M126" s="81"/>
      <c r="N126" s="8" t="s">
        <v>13</v>
      </c>
    </row>
    <row r="127" spans="1:14" x14ac:dyDescent="0.2">
      <c r="A127" s="33"/>
      <c r="B127" s="41" t="s">
        <v>28</v>
      </c>
      <c r="C127" s="41"/>
      <c r="D127" s="37">
        <f>D128</f>
        <v>128825272.73000002</v>
      </c>
      <c r="E127" s="37"/>
      <c r="F127" s="15">
        <f>F128</f>
        <v>26480448.920000002</v>
      </c>
      <c r="G127" s="15"/>
      <c r="H127" s="15">
        <f>H128</f>
        <v>32587266.870000001</v>
      </c>
      <c r="I127" s="15">
        <f>I128</f>
        <v>33791147.479999997</v>
      </c>
      <c r="J127" s="82">
        <f>J128</f>
        <v>35966409.460000001</v>
      </c>
      <c r="K127" s="83"/>
      <c r="L127" s="83"/>
      <c r="M127" s="84"/>
      <c r="N127" s="15">
        <f>SUM(N128:N128)</f>
        <v>27591228.93</v>
      </c>
    </row>
    <row r="128" spans="1:14" x14ac:dyDescent="0.2">
      <c r="A128" s="33"/>
      <c r="B128" s="33" t="s">
        <v>71</v>
      </c>
      <c r="C128" s="32"/>
      <c r="D128" s="37">
        <f>F128+H128+I128+J128</f>
        <v>128825272.73000002</v>
      </c>
      <c r="E128" s="37"/>
      <c r="F128" s="16">
        <v>26480448.920000002</v>
      </c>
      <c r="G128" s="16"/>
      <c r="H128" s="16">
        <v>32587266.870000001</v>
      </c>
      <c r="I128" s="16">
        <v>33791147.479999997</v>
      </c>
      <c r="J128" s="85">
        <v>35966409.460000001</v>
      </c>
      <c r="K128" s="86"/>
      <c r="L128" s="86"/>
      <c r="M128" s="87"/>
      <c r="N128" s="16">
        <v>27591228.93</v>
      </c>
    </row>
    <row r="129" spans="1:14" ht="25.5" customHeight="1" x14ac:dyDescent="0.2">
      <c r="A129" s="33"/>
      <c r="B129" s="32"/>
      <c r="C129" s="32"/>
      <c r="D129" s="37">
        <f>F129+H129+I129+J129</f>
        <v>10953444.26</v>
      </c>
      <c r="E129" s="37"/>
      <c r="F129" s="16">
        <v>2319000</v>
      </c>
      <c r="G129" s="16"/>
      <c r="H129" s="16">
        <v>2664276</v>
      </c>
      <c r="I129" s="16">
        <v>2882746.62</v>
      </c>
      <c r="J129" s="85">
        <v>3087421.64</v>
      </c>
      <c r="K129" s="86"/>
      <c r="L129" s="86"/>
      <c r="M129" s="87"/>
      <c r="N129" s="16">
        <v>2549428.9300000002</v>
      </c>
    </row>
    <row r="130" spans="1:14" x14ac:dyDescent="0.2">
      <c r="A130" s="30" t="s">
        <v>85</v>
      </c>
      <c r="B130" s="31"/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</row>
    <row r="131" spans="1:14" x14ac:dyDescent="0.2">
      <c r="A131" s="31"/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</row>
    <row r="132" spans="1:14" x14ac:dyDescent="0.2">
      <c r="A132" s="12" t="s">
        <v>60</v>
      </c>
      <c r="B132" s="32" t="s">
        <v>120</v>
      </c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</row>
    <row r="133" spans="1:14" ht="25.5" x14ac:dyDescent="0.2">
      <c r="A133" s="13" t="s">
        <v>61</v>
      </c>
      <c r="B133" s="32" t="s">
        <v>49</v>
      </c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</row>
    <row r="134" spans="1:14" x14ac:dyDescent="0.2">
      <c r="A134" s="12" t="s">
        <v>63</v>
      </c>
      <c r="B134" s="32" t="s">
        <v>86</v>
      </c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</row>
    <row r="135" spans="1:14" x14ac:dyDescent="0.2">
      <c r="A135" s="7" t="s">
        <v>64</v>
      </c>
      <c r="B135" s="32" t="s">
        <v>81</v>
      </c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</row>
    <row r="136" spans="1:14" x14ac:dyDescent="0.2">
      <c r="A136" s="7" t="s">
        <v>7</v>
      </c>
      <c r="B136" s="32" t="s">
        <v>87</v>
      </c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</row>
    <row r="137" spans="1:14" x14ac:dyDescent="0.2">
      <c r="A137" s="32" t="s">
        <v>66</v>
      </c>
      <c r="B137" s="33" t="s">
        <v>67</v>
      </c>
      <c r="C137" s="26" t="s">
        <v>9</v>
      </c>
      <c r="D137" s="34" t="s">
        <v>10</v>
      </c>
      <c r="E137" s="34"/>
      <c r="F137" s="34"/>
      <c r="G137" s="34"/>
      <c r="H137" s="34"/>
      <c r="I137" s="34"/>
      <c r="J137" s="34"/>
      <c r="K137" s="34"/>
      <c r="L137" s="34"/>
      <c r="M137" s="34"/>
      <c r="N137" s="34"/>
    </row>
    <row r="138" spans="1:14" x14ac:dyDescent="0.2">
      <c r="A138" s="32"/>
      <c r="B138" s="33"/>
      <c r="C138" s="26"/>
      <c r="D138" s="106" t="s">
        <v>11</v>
      </c>
      <c r="E138" s="106"/>
      <c r="F138" s="106" t="s">
        <v>12</v>
      </c>
      <c r="G138" s="107"/>
      <c r="H138" s="106" t="s">
        <v>13</v>
      </c>
      <c r="I138" s="108" t="s">
        <v>118</v>
      </c>
      <c r="J138" s="109"/>
      <c r="K138" s="109"/>
      <c r="L138" s="109"/>
      <c r="M138" s="110"/>
      <c r="N138" s="114" t="s">
        <v>47</v>
      </c>
    </row>
    <row r="139" spans="1:14" x14ac:dyDescent="0.2">
      <c r="A139" s="32"/>
      <c r="B139" s="33"/>
      <c r="C139" s="26"/>
      <c r="D139" s="106"/>
      <c r="E139" s="106"/>
      <c r="F139" s="106"/>
      <c r="G139" s="107"/>
      <c r="H139" s="106"/>
      <c r="I139" s="111"/>
      <c r="J139" s="112"/>
      <c r="K139" s="112"/>
      <c r="L139" s="112"/>
      <c r="M139" s="113"/>
      <c r="N139" s="114"/>
    </row>
    <row r="140" spans="1:14" ht="27" customHeight="1" x14ac:dyDescent="0.2">
      <c r="A140" s="32"/>
      <c r="B140" s="4" t="s">
        <v>14</v>
      </c>
      <c r="C140" s="3" t="s">
        <v>90</v>
      </c>
      <c r="D140" s="100">
        <v>1150</v>
      </c>
      <c r="E140" s="100"/>
      <c r="F140" s="100">
        <v>1600</v>
      </c>
      <c r="G140" s="100"/>
      <c r="H140" s="101">
        <v>1630</v>
      </c>
      <c r="I140" s="102">
        <v>1630</v>
      </c>
      <c r="J140" s="103"/>
      <c r="K140" s="103"/>
      <c r="L140" s="103"/>
      <c r="M140" s="104"/>
      <c r="N140" s="101">
        <v>450</v>
      </c>
    </row>
    <row r="141" spans="1:14" ht="51.75" customHeight="1" x14ac:dyDescent="0.2">
      <c r="A141" s="32"/>
      <c r="B141" s="4" t="s">
        <v>53</v>
      </c>
      <c r="C141" s="6" t="s">
        <v>91</v>
      </c>
      <c r="D141" s="100">
        <v>65000</v>
      </c>
      <c r="E141" s="100"/>
      <c r="F141" s="101">
        <v>130000</v>
      </c>
      <c r="G141" s="101"/>
      <c r="H141" s="101">
        <v>131000</v>
      </c>
      <c r="I141" s="102">
        <v>131000</v>
      </c>
      <c r="J141" s="103"/>
      <c r="K141" s="103"/>
      <c r="L141" s="103"/>
      <c r="M141" s="103"/>
      <c r="N141" s="104"/>
    </row>
    <row r="142" spans="1:14" ht="19.5" customHeight="1" x14ac:dyDescent="0.2">
      <c r="A142" s="33" t="s">
        <v>89</v>
      </c>
      <c r="B142" s="33" t="s">
        <v>75</v>
      </c>
      <c r="C142" s="32"/>
      <c r="D142" s="34" t="s">
        <v>26</v>
      </c>
      <c r="E142" s="34"/>
      <c r="F142" s="34"/>
      <c r="G142" s="34"/>
      <c r="H142" s="34"/>
      <c r="I142" s="34"/>
      <c r="J142" s="34"/>
      <c r="K142" s="34"/>
      <c r="L142" s="34"/>
      <c r="M142" s="34"/>
      <c r="N142" s="34"/>
    </row>
    <row r="143" spans="1:14" ht="19.5" customHeight="1" x14ac:dyDescent="0.2">
      <c r="A143" s="33"/>
      <c r="B143" s="32"/>
      <c r="C143" s="32"/>
      <c r="D143" s="35" t="s">
        <v>69</v>
      </c>
      <c r="E143" s="35"/>
      <c r="F143" s="8" t="s">
        <v>11</v>
      </c>
      <c r="G143" s="8"/>
      <c r="H143" s="8" t="s">
        <v>12</v>
      </c>
      <c r="I143" s="8" t="s">
        <v>13</v>
      </c>
      <c r="J143" s="27" t="s">
        <v>118</v>
      </c>
      <c r="K143" s="28"/>
      <c r="L143" s="28"/>
      <c r="M143" s="29"/>
      <c r="N143" s="8" t="s">
        <v>13</v>
      </c>
    </row>
    <row r="144" spans="1:14" x14ac:dyDescent="0.2">
      <c r="A144" s="33"/>
      <c r="B144" s="41" t="s">
        <v>28</v>
      </c>
      <c r="C144" s="41"/>
      <c r="D144" s="37">
        <f>D145</f>
        <v>123575522.62</v>
      </c>
      <c r="E144" s="37"/>
      <c r="F144" s="15">
        <f>SUM(F145:F145)</f>
        <v>33276701.34</v>
      </c>
      <c r="G144" s="15"/>
      <c r="H144" s="15">
        <f>SUM(H145:H145)</f>
        <v>28623342</v>
      </c>
      <c r="I144" s="15">
        <f>I145</f>
        <v>29955442.579999998</v>
      </c>
      <c r="J144" s="115">
        <f>J145</f>
        <v>31720036.699999999</v>
      </c>
      <c r="K144" s="116"/>
      <c r="L144" s="116"/>
      <c r="M144" s="117"/>
      <c r="N144" s="15">
        <f>SUM(J145:J145)</f>
        <v>31720036.699999999</v>
      </c>
    </row>
    <row r="145" spans="1:14" ht="15" customHeight="1" x14ac:dyDescent="0.2">
      <c r="A145" s="33"/>
      <c r="B145" s="33" t="s">
        <v>71</v>
      </c>
      <c r="C145" s="32"/>
      <c r="D145" s="37">
        <f>F145+H145+I145+J145</f>
        <v>123575522.62</v>
      </c>
      <c r="E145" s="37"/>
      <c r="F145" s="16">
        <v>33276701.34</v>
      </c>
      <c r="G145" s="16"/>
      <c r="H145" s="16">
        <v>28623342</v>
      </c>
      <c r="I145" s="16">
        <v>29955442.579999998</v>
      </c>
      <c r="J145" s="118">
        <v>31720036.699999999</v>
      </c>
      <c r="K145" s="119"/>
      <c r="L145" s="119"/>
      <c r="M145" s="119"/>
      <c r="N145" s="120"/>
    </row>
    <row r="146" spans="1:14" ht="25.5" customHeight="1" x14ac:dyDescent="0.2">
      <c r="A146" s="33"/>
      <c r="B146" s="32"/>
      <c r="C146" s="32"/>
      <c r="D146" s="37">
        <f>F146+H146+I146+J146</f>
        <v>6997899.2800000003</v>
      </c>
      <c r="E146" s="37"/>
      <c r="F146" s="16">
        <v>1561200</v>
      </c>
      <c r="G146" s="16"/>
      <c r="H146" s="16">
        <v>1677568</v>
      </c>
      <c r="I146" s="16">
        <v>1815128.58</v>
      </c>
      <c r="J146" s="118">
        <v>1944002.7</v>
      </c>
      <c r="K146" s="119"/>
      <c r="L146" s="119"/>
      <c r="M146" s="120"/>
      <c r="N146" s="16">
        <v>1805100</v>
      </c>
    </row>
    <row r="147" spans="1:14" x14ac:dyDescent="0.2">
      <c r="A147" s="30" t="s">
        <v>92</v>
      </c>
      <c r="B147" s="31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</row>
    <row r="148" spans="1:14" x14ac:dyDescent="0.2">
      <c r="A148" s="31"/>
      <c r="B148" s="31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</row>
    <row r="149" spans="1:14" x14ac:dyDescent="0.2">
      <c r="A149" s="12" t="s">
        <v>60</v>
      </c>
      <c r="B149" s="32" t="s">
        <v>120</v>
      </c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</row>
    <row r="150" spans="1:14" ht="25.5" x14ac:dyDescent="0.2">
      <c r="A150" s="13" t="s">
        <v>61</v>
      </c>
      <c r="B150" s="32" t="s">
        <v>49</v>
      </c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</row>
    <row r="151" spans="1:14" x14ac:dyDescent="0.2">
      <c r="A151" s="12" t="s">
        <v>63</v>
      </c>
      <c r="B151" s="32" t="s">
        <v>49</v>
      </c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</row>
    <row r="152" spans="1:14" x14ac:dyDescent="0.2">
      <c r="A152" s="7" t="s">
        <v>64</v>
      </c>
      <c r="B152" s="32" t="s">
        <v>93</v>
      </c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</row>
    <row r="153" spans="1:14" x14ac:dyDescent="0.2">
      <c r="A153" s="7" t="s">
        <v>7</v>
      </c>
      <c r="B153" s="32" t="s">
        <v>94</v>
      </c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</row>
    <row r="154" spans="1:14" x14ac:dyDescent="0.2">
      <c r="A154" s="32" t="s">
        <v>66</v>
      </c>
      <c r="B154" s="33" t="s">
        <v>67</v>
      </c>
      <c r="C154" s="26" t="s">
        <v>9</v>
      </c>
      <c r="D154" s="34" t="s">
        <v>10</v>
      </c>
      <c r="E154" s="34"/>
      <c r="F154" s="34"/>
      <c r="G154" s="34"/>
      <c r="H154" s="34"/>
      <c r="I154" s="34"/>
      <c r="J154" s="34"/>
      <c r="K154" s="34"/>
      <c r="L154" s="34"/>
      <c r="M154" s="34"/>
      <c r="N154" s="34"/>
    </row>
    <row r="155" spans="1:14" x14ac:dyDescent="0.2">
      <c r="A155" s="32"/>
      <c r="B155" s="33"/>
      <c r="C155" s="26"/>
      <c r="D155" s="106" t="s">
        <v>11</v>
      </c>
      <c r="E155" s="106"/>
      <c r="F155" s="106" t="s">
        <v>12</v>
      </c>
      <c r="G155" s="107"/>
      <c r="H155" s="106" t="s">
        <v>13</v>
      </c>
      <c r="I155" s="108" t="s">
        <v>118</v>
      </c>
      <c r="J155" s="109"/>
      <c r="K155" s="109"/>
      <c r="L155" s="109"/>
      <c r="M155" s="110"/>
      <c r="N155" s="26" t="s">
        <v>47</v>
      </c>
    </row>
    <row r="156" spans="1:14" x14ac:dyDescent="0.2">
      <c r="A156" s="32"/>
      <c r="B156" s="33"/>
      <c r="C156" s="26"/>
      <c r="D156" s="106"/>
      <c r="E156" s="106"/>
      <c r="F156" s="106"/>
      <c r="G156" s="107"/>
      <c r="H156" s="106"/>
      <c r="I156" s="111"/>
      <c r="J156" s="112"/>
      <c r="K156" s="112"/>
      <c r="L156" s="112"/>
      <c r="M156" s="113"/>
      <c r="N156" s="26"/>
    </row>
    <row r="157" spans="1:14" ht="51" x14ac:dyDescent="0.2">
      <c r="A157" s="32"/>
      <c r="B157" s="4" t="s">
        <v>14</v>
      </c>
      <c r="C157" s="3" t="s">
        <v>95</v>
      </c>
      <c r="D157" s="100">
        <v>52</v>
      </c>
      <c r="E157" s="100"/>
      <c r="F157" s="100">
        <v>54</v>
      </c>
      <c r="G157" s="100"/>
      <c r="H157" s="101">
        <v>54</v>
      </c>
      <c r="I157" s="102">
        <v>54</v>
      </c>
      <c r="J157" s="103"/>
      <c r="K157" s="103"/>
      <c r="L157" s="103"/>
      <c r="M157" s="104"/>
      <c r="N157" s="14">
        <v>52</v>
      </c>
    </row>
    <row r="158" spans="1:14" ht="30" customHeight="1" x14ac:dyDescent="0.2">
      <c r="A158" s="33" t="s">
        <v>96</v>
      </c>
      <c r="B158" s="33" t="s">
        <v>75</v>
      </c>
      <c r="C158" s="32"/>
      <c r="D158" s="34" t="s">
        <v>26</v>
      </c>
      <c r="E158" s="34"/>
      <c r="F158" s="34"/>
      <c r="G158" s="34"/>
      <c r="H158" s="34"/>
      <c r="I158" s="34"/>
      <c r="J158" s="34"/>
      <c r="K158" s="34"/>
      <c r="L158" s="34"/>
      <c r="M158" s="34"/>
      <c r="N158" s="34"/>
    </row>
    <row r="159" spans="1:14" ht="26.25" customHeight="1" x14ac:dyDescent="0.2">
      <c r="A159" s="33"/>
      <c r="B159" s="32"/>
      <c r="C159" s="32"/>
      <c r="D159" s="35" t="s">
        <v>69</v>
      </c>
      <c r="E159" s="35"/>
      <c r="F159" s="78" t="s">
        <v>11</v>
      </c>
      <c r="G159" s="78"/>
      <c r="H159" s="78" t="s">
        <v>12</v>
      </c>
      <c r="I159" s="78" t="s">
        <v>13</v>
      </c>
      <c r="J159" s="79" t="s">
        <v>118</v>
      </c>
      <c r="K159" s="80"/>
      <c r="L159" s="80"/>
      <c r="M159" s="81"/>
      <c r="N159" s="78" t="s">
        <v>13</v>
      </c>
    </row>
    <row r="160" spans="1:14" ht="15" customHeight="1" x14ac:dyDescent="0.2">
      <c r="A160" s="33"/>
      <c r="B160" s="41" t="s">
        <v>28</v>
      </c>
      <c r="C160" s="41"/>
      <c r="D160" s="37">
        <f>D161</f>
        <v>12660458.220000001</v>
      </c>
      <c r="E160" s="37"/>
      <c r="F160" s="15">
        <f>SUM(F161:F161)</f>
        <v>2222958.2200000002</v>
      </c>
      <c r="G160" s="15"/>
      <c r="H160" s="15">
        <f>SUM(H161:H161)</f>
        <v>2873900</v>
      </c>
      <c r="I160" s="15">
        <f>I161</f>
        <v>3703600</v>
      </c>
      <c r="J160" s="82">
        <f>J161</f>
        <v>3860000</v>
      </c>
      <c r="K160" s="83"/>
      <c r="L160" s="83"/>
      <c r="M160" s="83"/>
      <c r="N160" s="84"/>
    </row>
    <row r="161" spans="1:14" x14ac:dyDescent="0.2">
      <c r="A161" s="33"/>
      <c r="B161" s="33" t="s">
        <v>32</v>
      </c>
      <c r="C161" s="32"/>
      <c r="D161" s="49">
        <f>F161+H161+I161+J161</f>
        <v>12660458.220000001</v>
      </c>
      <c r="E161" s="49"/>
      <c r="F161" s="16">
        <v>2222958.2200000002</v>
      </c>
      <c r="G161" s="16"/>
      <c r="H161" s="16">
        <v>2873900</v>
      </c>
      <c r="I161" s="16">
        <v>3703600</v>
      </c>
      <c r="J161" s="85">
        <v>3860000</v>
      </c>
      <c r="K161" s="86"/>
      <c r="L161" s="86"/>
      <c r="M161" s="87"/>
      <c r="N161" s="16">
        <v>900000</v>
      </c>
    </row>
    <row r="162" spans="1:14" x14ac:dyDescent="0.2">
      <c r="A162" s="30" t="s">
        <v>97</v>
      </c>
      <c r="B162" s="31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</row>
    <row r="163" spans="1:14" x14ac:dyDescent="0.2">
      <c r="A163" s="31"/>
      <c r="B163" s="31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</row>
    <row r="164" spans="1:14" x14ac:dyDescent="0.2">
      <c r="A164" s="12" t="s">
        <v>60</v>
      </c>
      <c r="B164" s="32" t="s">
        <v>120</v>
      </c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</row>
    <row r="165" spans="1:14" ht="25.5" x14ac:dyDescent="0.2">
      <c r="A165" s="13" t="s">
        <v>61</v>
      </c>
      <c r="B165" s="32" t="s">
        <v>49</v>
      </c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</row>
    <row r="166" spans="1:14" x14ac:dyDescent="0.2">
      <c r="A166" s="12" t="s">
        <v>63</v>
      </c>
      <c r="B166" s="32" t="s">
        <v>98</v>
      </c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</row>
    <row r="167" spans="1:14" x14ac:dyDescent="0.2">
      <c r="A167" s="7" t="s">
        <v>64</v>
      </c>
      <c r="B167" s="32" t="s">
        <v>99</v>
      </c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</row>
    <row r="168" spans="1:14" x14ac:dyDescent="0.2">
      <c r="A168" s="7" t="s">
        <v>7</v>
      </c>
      <c r="B168" s="33" t="s">
        <v>100</v>
      </c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</row>
    <row r="169" spans="1:14" x14ac:dyDescent="0.2">
      <c r="A169" s="32" t="s">
        <v>66</v>
      </c>
      <c r="B169" s="33" t="s">
        <v>67</v>
      </c>
      <c r="C169" s="26" t="s">
        <v>9</v>
      </c>
      <c r="D169" s="34" t="s">
        <v>10</v>
      </c>
      <c r="E169" s="34"/>
      <c r="F169" s="34"/>
      <c r="G169" s="34"/>
      <c r="H169" s="34"/>
      <c r="I169" s="34"/>
      <c r="J169" s="34"/>
      <c r="K169" s="34"/>
      <c r="L169" s="34"/>
      <c r="M169" s="34"/>
      <c r="N169" s="34"/>
    </row>
    <row r="170" spans="1:14" x14ac:dyDescent="0.2">
      <c r="A170" s="32"/>
      <c r="B170" s="33"/>
      <c r="C170" s="26"/>
      <c r="D170" s="106" t="s">
        <v>11</v>
      </c>
      <c r="E170" s="106"/>
      <c r="F170" s="106" t="s">
        <v>12</v>
      </c>
      <c r="G170" s="107"/>
      <c r="H170" s="106" t="s">
        <v>13</v>
      </c>
      <c r="I170" s="108" t="s">
        <v>118</v>
      </c>
      <c r="J170" s="109"/>
      <c r="K170" s="109"/>
      <c r="L170" s="109"/>
      <c r="M170" s="110"/>
      <c r="N170" s="26" t="s">
        <v>47</v>
      </c>
    </row>
    <row r="171" spans="1:14" x14ac:dyDescent="0.2">
      <c r="A171" s="32"/>
      <c r="B171" s="33"/>
      <c r="C171" s="26"/>
      <c r="D171" s="106"/>
      <c r="E171" s="106"/>
      <c r="F171" s="106"/>
      <c r="G171" s="107"/>
      <c r="H171" s="106"/>
      <c r="I171" s="111"/>
      <c r="J171" s="112"/>
      <c r="K171" s="112"/>
      <c r="L171" s="112"/>
      <c r="M171" s="113"/>
      <c r="N171" s="26"/>
    </row>
    <row r="172" spans="1:14" ht="38.25" customHeight="1" x14ac:dyDescent="0.2">
      <c r="A172" s="32"/>
      <c r="B172" s="4" t="s">
        <v>14</v>
      </c>
      <c r="C172" s="3" t="s">
        <v>101</v>
      </c>
      <c r="D172" s="100">
        <v>95</v>
      </c>
      <c r="E172" s="100"/>
      <c r="F172" s="100">
        <v>95</v>
      </c>
      <c r="G172" s="100"/>
      <c r="H172" s="101">
        <v>95</v>
      </c>
      <c r="I172" s="102">
        <v>95</v>
      </c>
      <c r="J172" s="103"/>
      <c r="K172" s="103"/>
      <c r="L172" s="103"/>
      <c r="M172" s="104"/>
      <c r="N172" s="14">
        <v>95</v>
      </c>
    </row>
    <row r="173" spans="1:14" ht="21" customHeight="1" x14ac:dyDescent="0.2">
      <c r="A173" s="33" t="s">
        <v>102</v>
      </c>
      <c r="B173" s="33" t="s">
        <v>75</v>
      </c>
      <c r="C173" s="32"/>
      <c r="D173" s="34" t="s">
        <v>26</v>
      </c>
      <c r="E173" s="34"/>
      <c r="F173" s="34"/>
      <c r="G173" s="34"/>
      <c r="H173" s="34"/>
      <c r="I173" s="34"/>
      <c r="J173" s="34"/>
      <c r="K173" s="34"/>
      <c r="L173" s="34"/>
      <c r="M173" s="34"/>
      <c r="N173" s="34"/>
    </row>
    <row r="174" spans="1:14" x14ac:dyDescent="0.2">
      <c r="A174" s="33"/>
      <c r="B174" s="32"/>
      <c r="C174" s="32"/>
      <c r="D174" s="35" t="s">
        <v>69</v>
      </c>
      <c r="E174" s="35"/>
      <c r="F174" s="8" t="s">
        <v>11</v>
      </c>
      <c r="G174" s="8"/>
      <c r="H174" s="8" t="s">
        <v>12</v>
      </c>
      <c r="I174" s="8" t="s">
        <v>13</v>
      </c>
      <c r="J174" s="27" t="s">
        <v>118</v>
      </c>
      <c r="K174" s="28"/>
      <c r="L174" s="28"/>
      <c r="M174" s="29"/>
      <c r="N174" s="8" t="s">
        <v>13</v>
      </c>
    </row>
    <row r="175" spans="1:14" x14ac:dyDescent="0.2">
      <c r="A175" s="33"/>
      <c r="B175" s="41" t="s">
        <v>28</v>
      </c>
      <c r="C175" s="41"/>
      <c r="D175" s="37">
        <f>D176</f>
        <v>193780535.31</v>
      </c>
      <c r="E175" s="37"/>
      <c r="F175" s="15">
        <f>SUM(F176:F176)</f>
        <v>43733164.310000002</v>
      </c>
      <c r="G175" s="15"/>
      <c r="H175" s="15">
        <f>SUM(H176:H176)</f>
        <v>48413184</v>
      </c>
      <c r="I175" s="15">
        <f>I176</f>
        <v>49823052</v>
      </c>
      <c r="J175" s="82">
        <f>J176</f>
        <v>51811135</v>
      </c>
      <c r="K175" s="83"/>
      <c r="L175" s="83"/>
      <c r="M175" s="84"/>
      <c r="N175" s="15">
        <f>SUM(N176:N176)</f>
        <v>34657500</v>
      </c>
    </row>
    <row r="176" spans="1:14" x14ac:dyDescent="0.2">
      <c r="A176" s="33"/>
      <c r="B176" s="33" t="s">
        <v>71</v>
      </c>
      <c r="C176" s="32"/>
      <c r="D176" s="37">
        <f>F176+H176+I176+J176</f>
        <v>193780535.31</v>
      </c>
      <c r="E176" s="37"/>
      <c r="F176" s="16">
        <v>43733164.310000002</v>
      </c>
      <c r="G176" s="16"/>
      <c r="H176" s="16">
        <v>48413184</v>
      </c>
      <c r="I176" s="16">
        <v>49823052</v>
      </c>
      <c r="J176" s="85">
        <v>51811135</v>
      </c>
      <c r="K176" s="86"/>
      <c r="L176" s="86"/>
      <c r="M176" s="87"/>
      <c r="N176" s="16">
        <v>34657500</v>
      </c>
    </row>
    <row r="177" spans="1:14" ht="27" customHeight="1" x14ac:dyDescent="0.2">
      <c r="A177" s="33"/>
      <c r="B177" s="32"/>
      <c r="C177" s="32"/>
      <c r="D177" s="37">
        <f>F177+H177+I177+J177</f>
        <v>4748687.91</v>
      </c>
      <c r="E177" s="37"/>
      <c r="F177" s="16">
        <v>4748687.91</v>
      </c>
      <c r="G177" s="16"/>
      <c r="H177" s="16">
        <v>0</v>
      </c>
      <c r="I177" s="16">
        <v>0</v>
      </c>
      <c r="J177" s="85">
        <v>0</v>
      </c>
      <c r="K177" s="86"/>
      <c r="L177" s="86"/>
      <c r="M177" s="87"/>
      <c r="N177" s="16">
        <v>0</v>
      </c>
    </row>
    <row r="178" spans="1:14" x14ac:dyDescent="0.2">
      <c r="A178" s="30" t="s">
        <v>116</v>
      </c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</row>
    <row r="179" spans="1:14" x14ac:dyDescent="0.2">
      <c r="A179" s="31"/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</row>
    <row r="180" spans="1:14" x14ac:dyDescent="0.2">
      <c r="A180" s="12" t="s">
        <v>60</v>
      </c>
      <c r="B180" s="32" t="s">
        <v>120</v>
      </c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</row>
    <row r="181" spans="1:14" ht="25.5" x14ac:dyDescent="0.2">
      <c r="A181" s="13" t="s">
        <v>61</v>
      </c>
      <c r="B181" s="32" t="s">
        <v>49</v>
      </c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</row>
    <row r="182" spans="1:14" x14ac:dyDescent="0.2">
      <c r="A182" s="12" t="s">
        <v>63</v>
      </c>
      <c r="B182" s="32" t="s">
        <v>103</v>
      </c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  <c r="N182" s="32"/>
    </row>
    <row r="183" spans="1:14" ht="39.75" customHeight="1" x14ac:dyDescent="0.2">
      <c r="A183" s="11" t="s">
        <v>64</v>
      </c>
      <c r="B183" s="33" t="s">
        <v>104</v>
      </c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</row>
    <row r="184" spans="1:14" ht="102" customHeight="1" x14ac:dyDescent="0.2">
      <c r="A184" s="11" t="s">
        <v>7</v>
      </c>
      <c r="B184" s="33" t="s">
        <v>105</v>
      </c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  <c r="N184" s="32"/>
    </row>
    <row r="185" spans="1:14" x14ac:dyDescent="0.2">
      <c r="A185" s="32" t="s">
        <v>66</v>
      </c>
      <c r="B185" s="33" t="s">
        <v>67</v>
      </c>
      <c r="C185" s="26" t="s">
        <v>9</v>
      </c>
      <c r="D185" s="34" t="s">
        <v>10</v>
      </c>
      <c r="E185" s="34"/>
      <c r="F185" s="34"/>
      <c r="G185" s="34"/>
      <c r="H185" s="34"/>
      <c r="I185" s="34"/>
      <c r="J185" s="34"/>
      <c r="K185" s="34"/>
      <c r="L185" s="34"/>
      <c r="M185" s="34"/>
      <c r="N185" s="34"/>
    </row>
    <row r="186" spans="1:14" x14ac:dyDescent="0.2">
      <c r="A186" s="32"/>
      <c r="B186" s="33"/>
      <c r="C186" s="26"/>
      <c r="D186" s="35" t="s">
        <v>11</v>
      </c>
      <c r="E186" s="35"/>
      <c r="F186" s="35" t="s">
        <v>12</v>
      </c>
      <c r="G186" s="9"/>
      <c r="H186" s="35" t="s">
        <v>13</v>
      </c>
      <c r="I186" s="43" t="s">
        <v>118</v>
      </c>
      <c r="J186" s="44"/>
      <c r="K186" s="44"/>
      <c r="L186" s="44"/>
      <c r="M186" s="45"/>
      <c r="N186" s="26" t="s">
        <v>47</v>
      </c>
    </row>
    <row r="187" spans="1:14" x14ac:dyDescent="0.2">
      <c r="A187" s="32"/>
      <c r="B187" s="33"/>
      <c r="C187" s="26"/>
      <c r="D187" s="35"/>
      <c r="E187" s="35"/>
      <c r="F187" s="35"/>
      <c r="G187" s="9"/>
      <c r="H187" s="35"/>
      <c r="I187" s="46"/>
      <c r="J187" s="47"/>
      <c r="K187" s="47"/>
      <c r="L187" s="47"/>
      <c r="M187" s="48"/>
      <c r="N187" s="26"/>
    </row>
    <row r="188" spans="1:14" ht="127.5" x14ac:dyDescent="0.2">
      <c r="A188" s="32"/>
      <c r="B188" s="4" t="s">
        <v>14</v>
      </c>
      <c r="C188" s="3" t="s">
        <v>106</v>
      </c>
      <c r="D188" s="49">
        <v>31.2</v>
      </c>
      <c r="E188" s="49"/>
      <c r="F188" s="49">
        <v>31.9</v>
      </c>
      <c r="G188" s="49"/>
      <c r="H188" s="16">
        <v>32.200000000000003</v>
      </c>
      <c r="I188" s="85">
        <v>32.5</v>
      </c>
      <c r="J188" s="86"/>
      <c r="K188" s="86"/>
      <c r="L188" s="86"/>
      <c r="M188" s="86"/>
      <c r="N188" s="87"/>
    </row>
    <row r="189" spans="1:14" ht="140.25" x14ac:dyDescent="0.2">
      <c r="A189" s="32"/>
      <c r="B189" s="4" t="s">
        <v>53</v>
      </c>
      <c r="C189" s="6" t="s">
        <v>108</v>
      </c>
      <c r="D189" s="49">
        <v>15.7</v>
      </c>
      <c r="E189" s="49"/>
      <c r="F189" s="16">
        <v>16.2</v>
      </c>
      <c r="G189" s="16"/>
      <c r="H189" s="16">
        <v>16.5</v>
      </c>
      <c r="I189" s="85">
        <v>16.7</v>
      </c>
      <c r="J189" s="86"/>
      <c r="K189" s="86"/>
      <c r="L189" s="86"/>
      <c r="M189" s="87"/>
      <c r="N189" s="16">
        <v>16.100000000000001</v>
      </c>
    </row>
    <row r="190" spans="1:14" ht="75.75" customHeight="1" x14ac:dyDescent="0.2">
      <c r="A190" s="32"/>
      <c r="B190" s="4" t="s">
        <v>18</v>
      </c>
      <c r="C190" s="3" t="s">
        <v>107</v>
      </c>
      <c r="D190" s="49">
        <v>1.3</v>
      </c>
      <c r="E190" s="49"/>
      <c r="F190" s="49">
        <v>1.7</v>
      </c>
      <c r="G190" s="49"/>
      <c r="H190" s="16">
        <v>1.9</v>
      </c>
      <c r="I190" s="85">
        <v>2</v>
      </c>
      <c r="J190" s="86"/>
      <c r="K190" s="86"/>
      <c r="L190" s="86"/>
      <c r="M190" s="87"/>
      <c r="N190" s="16">
        <v>1.7</v>
      </c>
    </row>
    <row r="191" spans="1:14" ht="87" customHeight="1" x14ac:dyDescent="0.2">
      <c r="A191" s="32"/>
      <c r="B191" s="4" t="s">
        <v>20</v>
      </c>
      <c r="C191" s="6" t="s">
        <v>109</v>
      </c>
      <c r="D191" s="49">
        <v>5.2</v>
      </c>
      <c r="E191" s="49"/>
      <c r="F191" s="16">
        <v>5.8</v>
      </c>
      <c r="G191" s="16"/>
      <c r="H191" s="16">
        <v>6.1</v>
      </c>
      <c r="I191" s="85">
        <v>6.3</v>
      </c>
      <c r="J191" s="86"/>
      <c r="K191" s="86"/>
      <c r="L191" s="86"/>
      <c r="M191" s="87"/>
      <c r="N191" s="16">
        <v>5.8</v>
      </c>
    </row>
    <row r="192" spans="1:14" ht="124.5" customHeight="1" x14ac:dyDescent="0.2">
      <c r="A192" s="32"/>
      <c r="B192" s="4" t="s">
        <v>21</v>
      </c>
      <c r="C192" s="6" t="s">
        <v>110</v>
      </c>
      <c r="D192" s="49">
        <v>4.9000000000000004</v>
      </c>
      <c r="E192" s="49"/>
      <c r="F192" s="16">
        <v>5.3</v>
      </c>
      <c r="G192" s="16"/>
      <c r="H192" s="16">
        <v>5.5</v>
      </c>
      <c r="I192" s="85">
        <v>5.7</v>
      </c>
      <c r="J192" s="86"/>
      <c r="K192" s="86"/>
      <c r="L192" s="86"/>
      <c r="M192" s="87"/>
      <c r="N192" s="16">
        <v>5.3</v>
      </c>
    </row>
    <row r="193" spans="1:14" ht="16.5" customHeight="1" x14ac:dyDescent="0.2">
      <c r="A193" s="33" t="s">
        <v>111</v>
      </c>
      <c r="B193" s="33" t="s">
        <v>75</v>
      </c>
      <c r="C193" s="32"/>
      <c r="D193" s="34" t="s">
        <v>26</v>
      </c>
      <c r="E193" s="34"/>
      <c r="F193" s="34"/>
      <c r="G193" s="34"/>
      <c r="H193" s="34"/>
      <c r="I193" s="34"/>
      <c r="J193" s="34"/>
      <c r="K193" s="34"/>
      <c r="L193" s="34"/>
      <c r="M193" s="34"/>
      <c r="N193" s="34"/>
    </row>
    <row r="194" spans="1:14" ht="21.75" customHeight="1" x14ac:dyDescent="0.2">
      <c r="A194" s="33"/>
      <c r="B194" s="32"/>
      <c r="C194" s="32"/>
      <c r="D194" s="35" t="s">
        <v>69</v>
      </c>
      <c r="E194" s="35"/>
      <c r="F194" s="8" t="s">
        <v>11</v>
      </c>
      <c r="G194" s="8"/>
      <c r="H194" s="8" t="s">
        <v>12</v>
      </c>
      <c r="I194" s="8" t="s">
        <v>13</v>
      </c>
      <c r="J194" s="27" t="s">
        <v>118</v>
      </c>
      <c r="K194" s="28"/>
      <c r="L194" s="28"/>
      <c r="M194" s="29"/>
      <c r="N194" s="8" t="s">
        <v>13</v>
      </c>
    </row>
    <row r="195" spans="1:14" x14ac:dyDescent="0.2">
      <c r="A195" s="33"/>
      <c r="B195" s="41" t="s">
        <v>28</v>
      </c>
      <c r="C195" s="41"/>
      <c r="D195" s="37">
        <f>D196</f>
        <v>18582900.780000001</v>
      </c>
      <c r="E195" s="37"/>
      <c r="F195" s="15">
        <f>SUM(F196:F196)</f>
        <v>4206083.78</v>
      </c>
      <c r="G195" s="15"/>
      <c r="H195" s="15">
        <f>SUM(H196:H196)</f>
        <v>4539594</v>
      </c>
      <c r="I195" s="15">
        <f>I196</f>
        <v>4757999</v>
      </c>
      <c r="J195" s="82">
        <f>J196</f>
        <v>5079224</v>
      </c>
      <c r="K195" s="83"/>
      <c r="L195" s="83"/>
      <c r="M195" s="84"/>
      <c r="N195" s="15">
        <f>SUM(N196:N196)</f>
        <v>3887600</v>
      </c>
    </row>
    <row r="196" spans="1:14" x14ac:dyDescent="0.2">
      <c r="A196" s="33"/>
      <c r="B196" s="33" t="s">
        <v>71</v>
      </c>
      <c r="C196" s="32"/>
      <c r="D196" s="37">
        <f>F196+H196+I196+J196</f>
        <v>18582900.780000001</v>
      </c>
      <c r="E196" s="37"/>
      <c r="F196" s="16">
        <v>4206083.78</v>
      </c>
      <c r="G196" s="16"/>
      <c r="H196" s="16">
        <v>4539594</v>
      </c>
      <c r="I196" s="16">
        <v>4757999</v>
      </c>
      <c r="J196" s="85">
        <v>5079224</v>
      </c>
      <c r="K196" s="86"/>
      <c r="L196" s="86"/>
      <c r="M196" s="87"/>
      <c r="N196" s="16">
        <v>3887600</v>
      </c>
    </row>
    <row r="197" spans="1:14" x14ac:dyDescent="0.2">
      <c r="A197" s="33"/>
      <c r="B197" s="32"/>
      <c r="C197" s="32"/>
      <c r="D197" s="37">
        <f>F197+H197+I197+J197</f>
        <v>400000</v>
      </c>
      <c r="E197" s="37"/>
      <c r="F197" s="16">
        <v>400000</v>
      </c>
      <c r="G197" s="16"/>
      <c r="H197" s="16">
        <v>0</v>
      </c>
      <c r="I197" s="16">
        <v>0</v>
      </c>
      <c r="J197" s="85">
        <v>0</v>
      </c>
      <c r="K197" s="86"/>
      <c r="L197" s="86"/>
      <c r="M197" s="87"/>
      <c r="N197" s="16">
        <v>0</v>
      </c>
    </row>
    <row r="198" spans="1:14" ht="12.75" customHeight="1" x14ac:dyDescent="0.2">
      <c r="A198" s="38" t="s">
        <v>112</v>
      </c>
      <c r="B198" s="33" t="s">
        <v>75</v>
      </c>
      <c r="C198" s="32"/>
      <c r="D198" s="34" t="s">
        <v>26</v>
      </c>
      <c r="E198" s="34"/>
      <c r="F198" s="34"/>
      <c r="G198" s="34"/>
      <c r="H198" s="34"/>
      <c r="I198" s="34"/>
      <c r="J198" s="34"/>
      <c r="K198" s="34"/>
      <c r="L198" s="34"/>
      <c r="M198" s="34"/>
      <c r="N198" s="34"/>
    </row>
    <row r="199" spans="1:14" ht="12.75" customHeight="1" x14ac:dyDescent="0.2">
      <c r="A199" s="38"/>
      <c r="B199" s="32"/>
      <c r="C199" s="32"/>
      <c r="D199" s="36" t="s">
        <v>69</v>
      </c>
      <c r="E199" s="36"/>
      <c r="F199" s="8" t="s">
        <v>11</v>
      </c>
      <c r="G199" s="8"/>
      <c r="H199" s="8" t="s">
        <v>12</v>
      </c>
      <c r="I199" s="8" t="s">
        <v>13</v>
      </c>
      <c r="J199" s="27" t="s">
        <v>118</v>
      </c>
      <c r="K199" s="28"/>
      <c r="L199" s="28"/>
      <c r="M199" s="29"/>
      <c r="N199" s="8" t="s">
        <v>13</v>
      </c>
    </row>
    <row r="200" spans="1:14" ht="12.75" customHeight="1" x14ac:dyDescent="0.2">
      <c r="A200" s="38"/>
      <c r="B200" s="41" t="s">
        <v>28</v>
      </c>
      <c r="C200" s="41"/>
      <c r="D200" s="37">
        <f>D201+D203+D204</f>
        <v>1031751601</v>
      </c>
      <c r="E200" s="37"/>
      <c r="F200" s="15">
        <f>F201+F203+F204</f>
        <v>228771289.19</v>
      </c>
      <c r="G200" s="15"/>
      <c r="H200" s="15">
        <f>H201+H203+H204</f>
        <v>254733628.23000002</v>
      </c>
      <c r="I200" s="15">
        <f>I201+I203+I204</f>
        <v>266328769.41999999</v>
      </c>
      <c r="J200" s="82">
        <f>J201+J203+J204</f>
        <v>281917914.15999997</v>
      </c>
      <c r="K200" s="83"/>
      <c r="L200" s="83"/>
      <c r="M200" s="84"/>
      <c r="N200" s="15">
        <f>SUM(N201,N203,N204)</f>
        <v>159259756.72999999</v>
      </c>
    </row>
    <row r="201" spans="1:14" ht="16.5" customHeight="1" x14ac:dyDescent="0.2">
      <c r="A201" s="38"/>
      <c r="B201" s="33" t="s">
        <v>71</v>
      </c>
      <c r="C201" s="32"/>
      <c r="D201" s="37">
        <f>F201+H201+I201+J201</f>
        <v>1025088298.51</v>
      </c>
      <c r="E201" s="37"/>
      <c r="F201" s="16">
        <f>SUM(F196,F176,F161,F145,F128,F111,F93,F75)</f>
        <v>227749727.43000001</v>
      </c>
      <c r="G201" s="16"/>
      <c r="H201" s="16">
        <f>H75+H93+H111+H128+H145+H161+H176+H196</f>
        <v>252719828.39000002</v>
      </c>
      <c r="I201" s="16">
        <f>I75+I93+I111+I128+I145+I161+I176+I196</f>
        <v>264518004.89999998</v>
      </c>
      <c r="J201" s="85">
        <f>J75+J93+J111+J128+J145+J176+J196+J161</f>
        <v>280100737.78999996</v>
      </c>
      <c r="K201" s="86"/>
      <c r="L201" s="86"/>
      <c r="M201" s="87"/>
      <c r="N201" s="16">
        <f>SUM(N196,N176,N161,J145,N128,N111,N93,N75)</f>
        <v>158672265.63</v>
      </c>
    </row>
    <row r="202" spans="1:14" ht="21.75" customHeight="1" x14ac:dyDescent="0.2">
      <c r="A202" s="38"/>
      <c r="B202" s="32"/>
      <c r="C202" s="32"/>
      <c r="D202" s="37">
        <f>F202+H202+I202+J202</f>
        <v>85591717.850000009</v>
      </c>
      <c r="E202" s="37"/>
      <c r="F202" s="16">
        <f>SUM(F197,D177,F146,F129,F112,F94,F76)</f>
        <v>15471272.939999999</v>
      </c>
      <c r="G202" s="16"/>
      <c r="H202" s="16">
        <f>H76+H94+H112+H129+H146+H177+H197</f>
        <v>22459607.100000001</v>
      </c>
      <c r="I202" s="16">
        <f>I76+I94+I112+I129+I146+I177+I197</f>
        <v>23392968.440000005</v>
      </c>
      <c r="J202" s="85">
        <f>J76+J94+J112+J129+J146+J177+J197</f>
        <v>24267869.370000001</v>
      </c>
      <c r="K202" s="86"/>
      <c r="L202" s="86"/>
      <c r="M202" s="87"/>
      <c r="N202" s="16">
        <f>SUM(N146,N129,N112,N94,N76,N177)</f>
        <v>10477528.93</v>
      </c>
    </row>
    <row r="203" spans="1:14" ht="12.75" customHeight="1" x14ac:dyDescent="0.2">
      <c r="A203" s="38"/>
      <c r="B203" s="33" t="s">
        <v>30</v>
      </c>
      <c r="C203" s="32"/>
      <c r="D203" s="37">
        <f>F203+H203+I203+J203</f>
        <v>6663302.4900000002</v>
      </c>
      <c r="E203" s="37"/>
      <c r="F203" s="16">
        <f>SUM(F74,F92,F110)</f>
        <v>1021561.76</v>
      </c>
      <c r="G203" s="16"/>
      <c r="H203" s="16">
        <f>H74+H92+H110</f>
        <v>2013799.84</v>
      </c>
      <c r="I203" s="16">
        <f>I74+I92+I110</f>
        <v>1810764.52</v>
      </c>
      <c r="J203" s="85">
        <f>J74+J92+J110</f>
        <v>1817176.3699999999</v>
      </c>
      <c r="K203" s="86"/>
      <c r="L203" s="86"/>
      <c r="M203" s="87"/>
      <c r="N203" s="16">
        <f>SUM(N110,J92,N74)</f>
        <v>587491.1</v>
      </c>
    </row>
    <row r="204" spans="1:14" x14ac:dyDescent="0.2">
      <c r="A204" s="38"/>
      <c r="B204" s="33" t="s">
        <v>29</v>
      </c>
      <c r="C204" s="32"/>
      <c r="D204" s="37">
        <f>F204+H204+I204+J204</f>
        <v>0</v>
      </c>
      <c r="E204" s="37"/>
      <c r="F204" s="16">
        <v>0</v>
      </c>
      <c r="G204" s="16"/>
      <c r="H204" s="16">
        <v>0</v>
      </c>
      <c r="I204" s="16">
        <v>0</v>
      </c>
      <c r="J204" s="85">
        <v>0</v>
      </c>
      <c r="K204" s="86"/>
      <c r="L204" s="86"/>
      <c r="M204" s="87"/>
      <c r="N204" s="16">
        <v>0</v>
      </c>
    </row>
    <row r="207" spans="1:14" x14ac:dyDescent="0.2">
      <c r="A207" s="39" t="s">
        <v>113</v>
      </c>
      <c r="B207" s="40"/>
      <c r="C207" s="40"/>
      <c r="D207" s="40"/>
      <c r="E207" s="40"/>
      <c r="F207" s="40"/>
      <c r="G207" s="40"/>
      <c r="H207" s="40"/>
      <c r="I207" s="42" t="s">
        <v>121</v>
      </c>
      <c r="J207" s="42"/>
      <c r="K207" s="5"/>
      <c r="L207" s="5"/>
      <c r="M207" s="5"/>
      <c r="N207" s="40" t="s">
        <v>114</v>
      </c>
    </row>
    <row r="208" spans="1:14" x14ac:dyDescent="0.2">
      <c r="A208" s="40"/>
      <c r="B208" s="40"/>
      <c r="C208" s="40"/>
      <c r="D208" s="40"/>
      <c r="E208" s="40"/>
      <c r="F208" s="40"/>
      <c r="G208" s="40"/>
      <c r="H208" s="40"/>
      <c r="I208" s="42"/>
      <c r="J208" s="42"/>
      <c r="K208" s="5"/>
      <c r="L208" s="5"/>
      <c r="M208" s="5"/>
      <c r="N208" s="40"/>
    </row>
  </sheetData>
  <mergeCells count="435">
    <mergeCell ref="I52:K52"/>
    <mergeCell ref="I42:K42"/>
    <mergeCell ref="I43:K43"/>
    <mergeCell ref="I44:K44"/>
    <mergeCell ref="I45:K45"/>
    <mergeCell ref="I46:K46"/>
    <mergeCell ref="J90:M90"/>
    <mergeCell ref="J91:M91"/>
    <mergeCell ref="J92:N92"/>
    <mergeCell ref="I85:M86"/>
    <mergeCell ref="I87:M87"/>
    <mergeCell ref="I88:M88"/>
    <mergeCell ref="I69:M69"/>
    <mergeCell ref="I70:M70"/>
    <mergeCell ref="J72:N72"/>
    <mergeCell ref="J73:N73"/>
    <mergeCell ref="J74:N74"/>
    <mergeCell ref="J75:N75"/>
    <mergeCell ref="J76:N76"/>
    <mergeCell ref="B80:N80"/>
    <mergeCell ref="B81:N81"/>
    <mergeCell ref="B73:C73"/>
    <mergeCell ref="B74:C74"/>
    <mergeCell ref="B75:C76"/>
    <mergeCell ref="I32:K32"/>
    <mergeCell ref="I33:K33"/>
    <mergeCell ref="I34:K34"/>
    <mergeCell ref="I36:K36"/>
    <mergeCell ref="I37:K37"/>
    <mergeCell ref="I38:K38"/>
    <mergeCell ref="I39:K39"/>
    <mergeCell ref="I40:K40"/>
    <mergeCell ref="B2:H3"/>
    <mergeCell ref="B38:C38"/>
    <mergeCell ref="E38:F38"/>
    <mergeCell ref="G38:H38"/>
    <mergeCell ref="D29:E29"/>
    <mergeCell ref="F29:G29"/>
    <mergeCell ref="H29:L29"/>
    <mergeCell ref="B30:C30"/>
    <mergeCell ref="B31:C31"/>
    <mergeCell ref="D30:N30"/>
    <mergeCell ref="E31:F31"/>
    <mergeCell ref="G31:H31"/>
    <mergeCell ref="L31:N31"/>
    <mergeCell ref="D27:E27"/>
    <mergeCell ref="F27:G27"/>
    <mergeCell ref="H27:L27"/>
    <mergeCell ref="A84:A88"/>
    <mergeCell ref="D87:E87"/>
    <mergeCell ref="D88:E88"/>
    <mergeCell ref="D89:N89"/>
    <mergeCell ref="D90:E90"/>
    <mergeCell ref="B91:C91"/>
    <mergeCell ref="B92:C92"/>
    <mergeCell ref="B93:C94"/>
    <mergeCell ref="D91:E91"/>
    <mergeCell ref="D92:E92"/>
    <mergeCell ref="D93:E93"/>
    <mergeCell ref="D94:E94"/>
    <mergeCell ref="A89:A94"/>
    <mergeCell ref="J93:M93"/>
    <mergeCell ref="J94:M94"/>
    <mergeCell ref="B63:N63"/>
    <mergeCell ref="B64:N64"/>
    <mergeCell ref="B65:N65"/>
    <mergeCell ref="B66:N66"/>
    <mergeCell ref="B67:N67"/>
    <mergeCell ref="B68:B69"/>
    <mergeCell ref="C68:C69"/>
    <mergeCell ref="D68:N68"/>
    <mergeCell ref="D69:E69"/>
    <mergeCell ref="A102:A106"/>
    <mergeCell ref="B102:B104"/>
    <mergeCell ref="C102:C104"/>
    <mergeCell ref="D102:N102"/>
    <mergeCell ref="D103:E104"/>
    <mergeCell ref="F103:F104"/>
    <mergeCell ref="H103:H104"/>
    <mergeCell ref="N103:N104"/>
    <mergeCell ref="D105:E105"/>
    <mergeCell ref="D106:E106"/>
    <mergeCell ref="I103:M104"/>
    <mergeCell ref="I105:M105"/>
    <mergeCell ref="I106:M106"/>
    <mergeCell ref="A71:A76"/>
    <mergeCell ref="D73:E73"/>
    <mergeCell ref="D74:E74"/>
    <mergeCell ref="D75:E75"/>
    <mergeCell ref="D76:E76"/>
    <mergeCell ref="A77:N78"/>
    <mergeCell ref="B79:N79"/>
    <mergeCell ref="A60:N60"/>
    <mergeCell ref="B98:N98"/>
    <mergeCell ref="D70:E70"/>
    <mergeCell ref="A68:A70"/>
    <mergeCell ref="D71:N71"/>
    <mergeCell ref="A95:N96"/>
    <mergeCell ref="B97:N97"/>
    <mergeCell ref="B82:N82"/>
    <mergeCell ref="B83:N83"/>
    <mergeCell ref="C84:C86"/>
    <mergeCell ref="B84:B86"/>
    <mergeCell ref="D84:N84"/>
    <mergeCell ref="D85:E86"/>
    <mergeCell ref="F85:F86"/>
    <mergeCell ref="H85:H86"/>
    <mergeCell ref="N85:N86"/>
    <mergeCell ref="A61:N62"/>
    <mergeCell ref="B99:N99"/>
    <mergeCell ref="B100:N100"/>
    <mergeCell ref="B101:N101"/>
    <mergeCell ref="B89:C90"/>
    <mergeCell ref="B71:C72"/>
    <mergeCell ref="D72:E72"/>
    <mergeCell ref="H1:N1"/>
    <mergeCell ref="B5:H7"/>
    <mergeCell ref="B56:H58"/>
    <mergeCell ref="B52:C52"/>
    <mergeCell ref="E52:F52"/>
    <mergeCell ref="G52:H52"/>
    <mergeCell ref="L52:N52"/>
    <mergeCell ref="L48:N48"/>
    <mergeCell ref="B49:C49"/>
    <mergeCell ref="E49:F49"/>
    <mergeCell ref="G49:H49"/>
    <mergeCell ref="L49:N49"/>
    <mergeCell ref="B50:C50"/>
    <mergeCell ref="E50:F50"/>
    <mergeCell ref="G50:H50"/>
    <mergeCell ref="E43:F43"/>
    <mergeCell ref="B22:B24"/>
    <mergeCell ref="N23:N24"/>
    <mergeCell ref="B51:C51"/>
    <mergeCell ref="E51:F51"/>
    <mergeCell ref="G51:H51"/>
    <mergeCell ref="L51:N51"/>
    <mergeCell ref="B46:C46"/>
    <mergeCell ref="E46:F46"/>
    <mergeCell ref="G46:H46"/>
    <mergeCell ref="L46:N46"/>
    <mergeCell ref="G43:H43"/>
    <mergeCell ref="I48:K48"/>
    <mergeCell ref="I49:K49"/>
    <mergeCell ref="I50:K50"/>
    <mergeCell ref="I51:K51"/>
    <mergeCell ref="L38:N38"/>
    <mergeCell ref="B34:C34"/>
    <mergeCell ref="E34:F34"/>
    <mergeCell ref="G34:H34"/>
    <mergeCell ref="L34:N34"/>
    <mergeCell ref="B33:C33"/>
    <mergeCell ref="E33:F33"/>
    <mergeCell ref="G33:H33"/>
    <mergeCell ref="L33:N33"/>
    <mergeCell ref="A47:A52"/>
    <mergeCell ref="B47:C47"/>
    <mergeCell ref="B48:C48"/>
    <mergeCell ref="D47:N47"/>
    <mergeCell ref="E48:F48"/>
    <mergeCell ref="G48:H48"/>
    <mergeCell ref="L43:N43"/>
    <mergeCell ref="B44:C44"/>
    <mergeCell ref="E44:F44"/>
    <mergeCell ref="G44:H44"/>
    <mergeCell ref="L44:N44"/>
    <mergeCell ref="B45:C45"/>
    <mergeCell ref="E45:F45"/>
    <mergeCell ref="G45:H45"/>
    <mergeCell ref="L45:N45"/>
    <mergeCell ref="A41:A46"/>
    <mergeCell ref="B41:C41"/>
    <mergeCell ref="B42:C42"/>
    <mergeCell ref="D41:N41"/>
    <mergeCell ref="E42:F42"/>
    <mergeCell ref="L50:N50"/>
    <mergeCell ref="G42:H42"/>
    <mergeCell ref="L42:N42"/>
    <mergeCell ref="B43:C43"/>
    <mergeCell ref="A35:A40"/>
    <mergeCell ref="B35:C35"/>
    <mergeCell ref="B36:C36"/>
    <mergeCell ref="D35:N35"/>
    <mergeCell ref="E36:F36"/>
    <mergeCell ref="G36:H36"/>
    <mergeCell ref="A30:A34"/>
    <mergeCell ref="B39:C39"/>
    <mergeCell ref="E39:F39"/>
    <mergeCell ref="G39:H39"/>
    <mergeCell ref="L39:N39"/>
    <mergeCell ref="B40:C40"/>
    <mergeCell ref="E40:F40"/>
    <mergeCell ref="G40:H40"/>
    <mergeCell ref="L40:N40"/>
    <mergeCell ref="L36:N36"/>
    <mergeCell ref="B37:C37"/>
    <mergeCell ref="E37:F37"/>
    <mergeCell ref="G37:H37"/>
    <mergeCell ref="L37:N37"/>
    <mergeCell ref="B32:C32"/>
    <mergeCell ref="E32:F32"/>
    <mergeCell ref="G32:H32"/>
    <mergeCell ref="L32:N32"/>
    <mergeCell ref="D28:E28"/>
    <mergeCell ref="F28:G28"/>
    <mergeCell ref="H28:L28"/>
    <mergeCell ref="I31:K31"/>
    <mergeCell ref="H23:L24"/>
    <mergeCell ref="D25:E25"/>
    <mergeCell ref="F25:G25"/>
    <mergeCell ref="H25:L25"/>
    <mergeCell ref="D26:E26"/>
    <mergeCell ref="F26:G26"/>
    <mergeCell ref="H26:L26"/>
    <mergeCell ref="A9:N9"/>
    <mergeCell ref="B13:N13"/>
    <mergeCell ref="B14:N14"/>
    <mergeCell ref="A10:N12"/>
    <mergeCell ref="B21:N21"/>
    <mergeCell ref="A22:A26"/>
    <mergeCell ref="C22:C24"/>
    <mergeCell ref="D22:N22"/>
    <mergeCell ref="D23:E24"/>
    <mergeCell ref="F23:G24"/>
    <mergeCell ref="B15:N15"/>
    <mergeCell ref="A16:A20"/>
    <mergeCell ref="B16:N16"/>
    <mergeCell ref="B17:N17"/>
    <mergeCell ref="B18:N18"/>
    <mergeCell ref="B19:N19"/>
    <mergeCell ref="B20:N20"/>
    <mergeCell ref="A107:A112"/>
    <mergeCell ref="B107:C108"/>
    <mergeCell ref="D107:N107"/>
    <mergeCell ref="D108:E108"/>
    <mergeCell ref="B109:C109"/>
    <mergeCell ref="D109:E109"/>
    <mergeCell ref="B110:C110"/>
    <mergeCell ref="D110:E110"/>
    <mergeCell ref="B111:C112"/>
    <mergeCell ref="D111:E111"/>
    <mergeCell ref="D112:E112"/>
    <mergeCell ref="J108:M108"/>
    <mergeCell ref="J109:N109"/>
    <mergeCell ref="J110:M110"/>
    <mergeCell ref="J111:M111"/>
    <mergeCell ref="J112:M112"/>
    <mergeCell ref="A113:N114"/>
    <mergeCell ref="B115:N115"/>
    <mergeCell ref="B116:N116"/>
    <mergeCell ref="B117:N117"/>
    <mergeCell ref="B118:N118"/>
    <mergeCell ref="B119:N119"/>
    <mergeCell ref="A120:A124"/>
    <mergeCell ref="B120:B122"/>
    <mergeCell ref="C120:C122"/>
    <mergeCell ref="D120:N120"/>
    <mergeCell ref="D121:E122"/>
    <mergeCell ref="F121:F122"/>
    <mergeCell ref="H121:H122"/>
    <mergeCell ref="N121:N122"/>
    <mergeCell ref="D123:E123"/>
    <mergeCell ref="D124:E124"/>
    <mergeCell ref="I123:M123"/>
    <mergeCell ref="I124:M124"/>
    <mergeCell ref="I121:M122"/>
    <mergeCell ref="D126:E126"/>
    <mergeCell ref="B127:C127"/>
    <mergeCell ref="D127:E127"/>
    <mergeCell ref="B128:C129"/>
    <mergeCell ref="D128:E128"/>
    <mergeCell ref="D129:E129"/>
    <mergeCell ref="J126:M126"/>
    <mergeCell ref="J127:M127"/>
    <mergeCell ref="J128:M128"/>
    <mergeCell ref="J129:M129"/>
    <mergeCell ref="A142:A146"/>
    <mergeCell ref="B142:C143"/>
    <mergeCell ref="D142:N142"/>
    <mergeCell ref="D143:E143"/>
    <mergeCell ref="B144:C144"/>
    <mergeCell ref="D144:E144"/>
    <mergeCell ref="B145:C146"/>
    <mergeCell ref="D145:E145"/>
    <mergeCell ref="D146:E146"/>
    <mergeCell ref="J145:N145"/>
    <mergeCell ref="J146:M146"/>
    <mergeCell ref="J143:M143"/>
    <mergeCell ref="J144:M144"/>
    <mergeCell ref="A147:N148"/>
    <mergeCell ref="B149:N149"/>
    <mergeCell ref="B150:N150"/>
    <mergeCell ref="B151:N151"/>
    <mergeCell ref="B152:N152"/>
    <mergeCell ref="B153:N153"/>
    <mergeCell ref="A154:A157"/>
    <mergeCell ref="B154:B156"/>
    <mergeCell ref="C154:C156"/>
    <mergeCell ref="D154:N154"/>
    <mergeCell ref="D155:E156"/>
    <mergeCell ref="F155:F156"/>
    <mergeCell ref="H155:H156"/>
    <mergeCell ref="N155:N156"/>
    <mergeCell ref="D157:E157"/>
    <mergeCell ref="F157:G157"/>
    <mergeCell ref="I155:M156"/>
    <mergeCell ref="I157:M157"/>
    <mergeCell ref="F172:G172"/>
    <mergeCell ref="A158:A161"/>
    <mergeCell ref="B158:C159"/>
    <mergeCell ref="D158:N158"/>
    <mergeCell ref="D159:E159"/>
    <mergeCell ref="B160:C160"/>
    <mergeCell ref="D160:E160"/>
    <mergeCell ref="B161:C161"/>
    <mergeCell ref="D161:E161"/>
    <mergeCell ref="J159:M159"/>
    <mergeCell ref="J160:N160"/>
    <mergeCell ref="J161:M161"/>
    <mergeCell ref="I170:M171"/>
    <mergeCell ref="I172:M172"/>
    <mergeCell ref="A162:N163"/>
    <mergeCell ref="B164:N164"/>
    <mergeCell ref="B165:N165"/>
    <mergeCell ref="B166:N166"/>
    <mergeCell ref="B167:N167"/>
    <mergeCell ref="B168:N168"/>
    <mergeCell ref="A169:A172"/>
    <mergeCell ref="B169:B171"/>
    <mergeCell ref="C169:C171"/>
    <mergeCell ref="D169:N169"/>
    <mergeCell ref="A173:A177"/>
    <mergeCell ref="B173:C174"/>
    <mergeCell ref="D173:N173"/>
    <mergeCell ref="D174:E174"/>
    <mergeCell ref="B175:C175"/>
    <mergeCell ref="D175:E175"/>
    <mergeCell ref="B176:C177"/>
    <mergeCell ref="D176:E176"/>
    <mergeCell ref="D177:E177"/>
    <mergeCell ref="J176:M176"/>
    <mergeCell ref="J177:M177"/>
    <mergeCell ref="J174:M174"/>
    <mergeCell ref="J175:M175"/>
    <mergeCell ref="H186:H187"/>
    <mergeCell ref="N186:N187"/>
    <mergeCell ref="D188:E188"/>
    <mergeCell ref="F188:G188"/>
    <mergeCell ref="D189:E189"/>
    <mergeCell ref="A185:A192"/>
    <mergeCell ref="I186:M187"/>
    <mergeCell ref="I188:N188"/>
    <mergeCell ref="I189:M189"/>
    <mergeCell ref="A193:A197"/>
    <mergeCell ref="B193:C194"/>
    <mergeCell ref="D193:N193"/>
    <mergeCell ref="D194:E194"/>
    <mergeCell ref="B195:C195"/>
    <mergeCell ref="D195:E195"/>
    <mergeCell ref="B196:C197"/>
    <mergeCell ref="D196:E196"/>
    <mergeCell ref="D197:E197"/>
    <mergeCell ref="J195:M195"/>
    <mergeCell ref="J196:M196"/>
    <mergeCell ref="J197:M197"/>
    <mergeCell ref="D199:E199"/>
    <mergeCell ref="D203:E203"/>
    <mergeCell ref="B204:C204"/>
    <mergeCell ref="A198:A204"/>
    <mergeCell ref="A207:H208"/>
    <mergeCell ref="N207:N208"/>
    <mergeCell ref="B201:C202"/>
    <mergeCell ref="D201:E201"/>
    <mergeCell ref="D202:E202"/>
    <mergeCell ref="D200:E200"/>
    <mergeCell ref="D204:E204"/>
    <mergeCell ref="D198:N198"/>
    <mergeCell ref="B200:C200"/>
    <mergeCell ref="B203:C203"/>
    <mergeCell ref="B198:C199"/>
    <mergeCell ref="J201:M201"/>
    <mergeCell ref="J202:M202"/>
    <mergeCell ref="J203:M203"/>
    <mergeCell ref="J204:M204"/>
    <mergeCell ref="I207:J208"/>
    <mergeCell ref="J199:M199"/>
    <mergeCell ref="J200:M200"/>
    <mergeCell ref="A130:N131"/>
    <mergeCell ref="F123:G123"/>
    <mergeCell ref="B132:N132"/>
    <mergeCell ref="B133:N133"/>
    <mergeCell ref="B134:N134"/>
    <mergeCell ref="B135:N135"/>
    <mergeCell ref="B136:N136"/>
    <mergeCell ref="A137:A141"/>
    <mergeCell ref="B137:B139"/>
    <mergeCell ref="C137:C139"/>
    <mergeCell ref="D137:N137"/>
    <mergeCell ref="D138:E139"/>
    <mergeCell ref="F138:F139"/>
    <mergeCell ref="H138:H139"/>
    <mergeCell ref="N138:N139"/>
    <mergeCell ref="D140:E140"/>
    <mergeCell ref="F140:G140"/>
    <mergeCell ref="D141:E141"/>
    <mergeCell ref="I138:M139"/>
    <mergeCell ref="I140:M140"/>
    <mergeCell ref="I141:N141"/>
    <mergeCell ref="A125:A129"/>
    <mergeCell ref="B125:C126"/>
    <mergeCell ref="D125:N125"/>
    <mergeCell ref="D170:E171"/>
    <mergeCell ref="F170:F171"/>
    <mergeCell ref="H170:H171"/>
    <mergeCell ref="N170:N171"/>
    <mergeCell ref="D172:E172"/>
    <mergeCell ref="I190:M190"/>
    <mergeCell ref="I191:M191"/>
    <mergeCell ref="I192:M192"/>
    <mergeCell ref="J194:M194"/>
    <mergeCell ref="D190:E190"/>
    <mergeCell ref="F190:G190"/>
    <mergeCell ref="D191:E191"/>
    <mergeCell ref="D192:E192"/>
    <mergeCell ref="A178:N179"/>
    <mergeCell ref="B180:N180"/>
    <mergeCell ref="B181:N181"/>
    <mergeCell ref="B182:N182"/>
    <mergeCell ref="B183:N183"/>
    <mergeCell ref="B184:N184"/>
    <mergeCell ref="B185:B187"/>
    <mergeCell ref="C185:C187"/>
    <mergeCell ref="D185:N185"/>
    <mergeCell ref="D186:E187"/>
    <mergeCell ref="F186:F187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2024-12-28T07:51:46Z</dcterms:modified>
</cp:coreProperties>
</file>