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.12.2023" sheetId="1" r:id="rId1"/>
  </sheets>
  <definedNames>
    <definedName name="_xlnm.Print_Area" localSheetId="0">'28.12.2023'!$A$1:$J$268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1" l="1"/>
  <c r="H168" i="1"/>
  <c r="G168" i="1"/>
  <c r="H192" i="1" l="1"/>
  <c r="I192" i="1"/>
  <c r="G192" i="1"/>
  <c r="G124" i="1"/>
  <c r="G136" i="1"/>
  <c r="G196" i="1"/>
  <c r="G262" i="1" l="1"/>
  <c r="H265" i="1"/>
  <c r="I265" i="1"/>
  <c r="G265" i="1"/>
  <c r="H262" i="1"/>
  <c r="I262" i="1"/>
  <c r="H263" i="1"/>
  <c r="I263" i="1"/>
  <c r="H264" i="1"/>
  <c r="I264" i="1"/>
  <c r="G263" i="1"/>
  <c r="G264" i="1"/>
  <c r="I205" i="1"/>
  <c r="H205" i="1"/>
  <c r="G205" i="1"/>
  <c r="I144" i="1"/>
  <c r="H144" i="1"/>
  <c r="G144" i="1"/>
  <c r="I156" i="1"/>
  <c r="H159" i="1"/>
  <c r="H158" i="1"/>
  <c r="I152" i="1"/>
  <c r="H152" i="1"/>
  <c r="G152" i="1"/>
  <c r="I148" i="1"/>
  <c r="H148" i="1"/>
  <c r="G148" i="1"/>
  <c r="G261" i="1" l="1"/>
  <c r="I51" i="1"/>
  <c r="H51" i="1"/>
  <c r="G51" i="1"/>
  <c r="I22" i="1" l="1"/>
  <c r="H22" i="1"/>
  <c r="G22" i="1"/>
  <c r="I17" i="1" l="1"/>
  <c r="H17" i="1"/>
  <c r="G17" i="1"/>
  <c r="I217" i="1" l="1"/>
  <c r="H217" i="1"/>
  <c r="G217" i="1"/>
  <c r="G128" i="1"/>
  <c r="I128" i="1"/>
  <c r="H128" i="1"/>
  <c r="I120" i="1"/>
  <c r="H120" i="1"/>
  <c r="G120" i="1"/>
  <c r="I108" i="1" l="1"/>
  <c r="H108" i="1"/>
  <c r="G108" i="1"/>
  <c r="I55" i="1"/>
  <c r="H55" i="1"/>
  <c r="G55" i="1"/>
  <c r="I196" i="1" l="1"/>
  <c r="H196" i="1"/>
  <c r="H160" i="1" l="1"/>
  <c r="I112" i="1" l="1"/>
  <c r="H112" i="1"/>
  <c r="G112" i="1"/>
  <c r="I213" i="1" l="1"/>
  <c r="H213" i="1"/>
  <c r="G213" i="1"/>
  <c r="G209" i="1" l="1"/>
  <c r="I209" i="1"/>
  <c r="H209" i="1"/>
  <c r="I132" i="1"/>
  <c r="H132" i="1"/>
  <c r="G132" i="1"/>
  <c r="I124" i="1"/>
  <c r="H124" i="1"/>
  <c r="G116" i="1"/>
  <c r="I116" i="1"/>
  <c r="H116" i="1"/>
  <c r="I104" i="1"/>
  <c r="H104" i="1"/>
  <c r="G104" i="1"/>
  <c r="G100" i="1"/>
  <c r="I100" i="1"/>
  <c r="H100" i="1"/>
  <c r="I88" i="1"/>
  <c r="H88" i="1"/>
  <c r="G88" i="1"/>
  <c r="G59" i="1" l="1"/>
  <c r="I59" i="1"/>
  <c r="H59" i="1"/>
  <c r="I96" i="1" l="1"/>
  <c r="H96" i="1"/>
  <c r="G96" i="1"/>
  <c r="I92" i="1" l="1"/>
  <c r="H92" i="1"/>
  <c r="G92" i="1"/>
  <c r="I164" i="1" l="1"/>
  <c r="H164" i="1"/>
  <c r="G164" i="1"/>
  <c r="I140" i="1" l="1"/>
  <c r="H140" i="1"/>
  <c r="G140" i="1"/>
  <c r="I136" i="1"/>
  <c r="H136" i="1"/>
  <c r="H38" i="1"/>
  <c r="I38" i="1"/>
  <c r="G38" i="1"/>
  <c r="I257" i="1" l="1"/>
  <c r="H257" i="1"/>
  <c r="G257" i="1"/>
  <c r="I253" i="1"/>
  <c r="H253" i="1"/>
  <c r="G253" i="1"/>
  <c r="I249" i="1"/>
  <c r="H249" i="1"/>
  <c r="G249" i="1"/>
  <c r="I244" i="1"/>
  <c r="H244" i="1"/>
  <c r="G244" i="1"/>
  <c r="I239" i="1"/>
  <c r="H239" i="1"/>
  <c r="G239" i="1"/>
  <c r="I235" i="1"/>
  <c r="H235" i="1"/>
  <c r="G235" i="1"/>
  <c r="I230" i="1"/>
  <c r="H230" i="1"/>
  <c r="G230" i="1"/>
  <c r="I225" i="1"/>
  <c r="H225" i="1"/>
  <c r="G225" i="1"/>
  <c r="I221" i="1"/>
  <c r="H221" i="1"/>
  <c r="G221" i="1"/>
  <c r="I201" i="1"/>
  <c r="H201" i="1"/>
  <c r="G201" i="1"/>
  <c r="I188" i="1"/>
  <c r="H188" i="1"/>
  <c r="G188" i="1"/>
  <c r="I184" i="1"/>
  <c r="H184" i="1"/>
  <c r="G184" i="1"/>
  <c r="I180" i="1"/>
  <c r="H180" i="1"/>
  <c r="G180" i="1"/>
  <c r="I176" i="1"/>
  <c r="H176" i="1"/>
  <c r="G176" i="1"/>
  <c r="I172" i="1"/>
  <c r="H172" i="1"/>
  <c r="G172" i="1"/>
  <c r="I160" i="1"/>
  <c r="G160" i="1"/>
  <c r="I261" i="1" l="1"/>
  <c r="H261" i="1"/>
  <c r="H156" i="1"/>
  <c r="G156" i="1"/>
  <c r="I84" i="1"/>
  <c r="H84" i="1"/>
  <c r="G84" i="1"/>
  <c r="I80" i="1"/>
  <c r="H80" i="1"/>
  <c r="G80" i="1"/>
  <c r="I76" i="1"/>
  <c r="H76" i="1"/>
  <c r="G76" i="1"/>
  <c r="I71" i="1"/>
  <c r="H71" i="1"/>
  <c r="G71" i="1"/>
  <c r="I67" i="1"/>
  <c r="H67" i="1"/>
  <c r="G67" i="1"/>
  <c r="I63" i="1"/>
  <c r="H63" i="1"/>
  <c r="G63" i="1"/>
  <c r="I47" i="1" l="1"/>
  <c r="H47" i="1"/>
  <c r="G47" i="1"/>
  <c r="I43" i="1"/>
  <c r="H43" i="1"/>
  <c r="G43" i="1"/>
  <c r="I33" i="1"/>
  <c r="H33" i="1"/>
  <c r="G33" i="1"/>
  <c r="H28" i="1"/>
  <c r="I28" i="1"/>
  <c r="G28" i="1"/>
</calcChain>
</file>

<file path=xl/sharedStrings.xml><?xml version="1.0" encoding="utf-8"?>
<sst xmlns="http://schemas.openxmlformats.org/spreadsheetml/2006/main" count="693" uniqueCount="196">
  <si>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</si>
  <si>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</si>
  <si>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</si>
  <si>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</si>
  <si>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</si>
  <si>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</si>
  <si>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</si>
  <si>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</si>
  <si>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</si>
  <si>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</si>
  <si>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</si>
  <si>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</si>
  <si>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</si>
  <si>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</si>
  <si>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</si>
  <si>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</si>
  <si>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</si>
  <si>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</si>
  <si>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</si>
  <si>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</si>
  <si>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</si>
  <si>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</si>
  <si>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</si>
  <si>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</si>
  <si>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</si>
  <si>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</si>
  <si>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</si>
  <si>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</si>
  <si>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</si>
  <si>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</si>
  <si>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</si>
  <si>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</si>
  <si>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</si>
  <si>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</si>
  <si>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</si>
  <si>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</si>
  <si>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</si>
  <si>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</si>
  <si>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</si>
  <si>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</si>
  <si>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</si>
  <si>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</si>
  <si>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</si>
  <si>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</si>
  <si>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</si>
  <si>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</si>
  <si>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</si>
  <si>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</si>
  <si>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</si>
  <si>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</si>
  <si>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</si>
  <si>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</si>
  <si>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</si>
  <si>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</si>
  <si>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</si>
  <si>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</si>
  <si>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</si>
  <si>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</si>
  <si>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</si>
  <si>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</si>
  <si>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</si>
  <si>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</si>
  <si>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</si>
  <si>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</si>
  <si>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</si>
  <si>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</si>
  <si>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</si>
  <si>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</si>
  <si>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</si>
  <si>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</si>
  <si>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</si>
  <si>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</si>
  <si>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</si>
  <si>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</si>
  <si>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</si>
  <si>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</si>
  <si>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</si>
  <si>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</si>
  <si>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</si>
  <si>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</si>
  <si>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</si>
  <si>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</si>
  <si>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</si>
  <si>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</si>
  <si>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</si>
  <si>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</si>
  <si>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</si>
  <si>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</si>
  <si>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</si>
  <si>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</si>
  <si>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</si>
  <si>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</si>
  <si>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</si>
  <si>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</si>
  <si>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</si>
  <si>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</si>
  <si>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</si>
  <si>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</si>
  <si>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</si>
  <si>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</si>
  <si>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</si>
  <si>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</si>
  <si>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</si>
  <si>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</si>
  <si>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</si>
  <si>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</si>
  <si>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</si>
  <si>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904 0702 01 4 02 S0580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</si>
  <si>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</si>
  <si>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</si>
  <si>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904 0702 01 4 02 28820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</si>
  <si>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</si>
  <si>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</si>
  <si>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Управление образования администрации муниципального образования город Алексин,  МБОУ "СОШ №3"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</si>
  <si>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</si>
  <si>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</si>
  <si>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Управление образования администрации муниципального образования город Алексин,  МБОУ "СОШ №1"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</si>
  <si>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</si>
  <si>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</si>
  <si>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</si>
  <si>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</si>
  <si>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</si>
  <si>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МБУ ДО "ДДТ"</t>
  </si>
  <si>
    <t>904 0703 01 4 03 82530</t>
  </si>
  <si>
    <t>904 0703 01 4 03 28010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</si>
  <si>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</si>
  <si>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</si>
  <si>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</si>
  <si>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</si>
  <si>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</si>
  <si>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</si>
  <si>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Управление образования администрации муниципального образования город Алексин,  МБОУ "Попопвская СОШ №19"</t>
  </si>
  <si>
    <t>Управление образования администрации муниципального образования город Алексин,  МБОУ "СОШ №11"</t>
  </si>
  <si>
    <t>Управление образования администрации муниципального образования город Алексин,  МБОУ "Пушкинская ООШ №22"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</si>
  <si>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</si>
  <si>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</si>
  <si>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</si>
  <si>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</si>
  <si>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</si>
  <si>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Произведены мероприятия по закупке, в том числе в целях нормального функционирования образовательного учреждения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</si>
  <si>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2024 год и плановый период 2025-2026 годов</t>
    </r>
  </si>
  <si>
    <t>Региональный проект «Народный бюджет»</t>
  </si>
  <si>
    <t>Средства населения и спонсоров</t>
  </si>
  <si>
    <t>Мероприятия по проекту «Народный бюджет» (Выполнение работ по ремонту кровли МБУ ДО «ДДТ» по адресу: г. Алексин, ул. 50 лет ВЛКСМ, д. 2)</t>
  </si>
  <si>
    <t>Управление образования администрации муниципального образования город Алексин, МБУ ДО «ДДТ»</t>
  </si>
  <si>
    <t>Мероприятия по проекту «Народный бюджет» Выполнение работ по замене оконных блоков в помещениях МБУ ДО «ЦРТДиЮ» город Алексин, улица Дубравная, дом 23, корп.2б)</t>
  </si>
  <si>
    <t>Управление образования администрации муниципального образования город Алексин, МБУ ДО «ЦРТДиЮ»</t>
  </si>
  <si>
    <t>904 0703 01 2 01 S0550</t>
  </si>
  <si>
    <t>904 0702 01 2 E1 51721</t>
  </si>
  <si>
    <t>904 0702 01 2 E4 52131</t>
  </si>
  <si>
    <t>904 0702 01 2 EB 51790</t>
  </si>
  <si>
    <t>Укрепление материально-технической базы муниципальных учреждений (проведение мероприятий по подготовке к работе, в том числе ремонт кровли и оснащение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</si>
  <si>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ограждения и асфальтирование территории муниципального бюджетного дошкольного образовательного учреждения "Центр развития ребенка - детский сад №4")</t>
  </si>
  <si>
    <t>Произведены работы по благоустройству и ремонту ограждения,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</si>
  <si>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(зремонт ограждения и асфальтирование территории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</si>
  <si>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(ремонт лестничной клетки и туалетных комнат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</si>
  <si>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потолков малых спортзалов, санузлов, ввод в эксплуатацию подъемной платформы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</si>
  <si>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(ремонт санузлов, спортивной площадки,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3")</t>
  </si>
  <si>
    <t>Произведены ремонтные работы и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</si>
  <si>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</si>
  <si>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</si>
  <si>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(опиловка аварийных деревьев для муниципального бюджетного общеобразовательного учреждения "Гимназия № 18")</t>
  </si>
  <si>
    <t>Произведена опиловка аварийных деревьев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</si>
  <si>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и ремонт тамбура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</si>
  <si>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опиловка аварийных деревьев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</si>
  <si>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ввода системы отопления, пола и потолка в каб. 30, 35, модернизация АПС + оборудование аварийным освещением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</si>
  <si>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(устройство ограждения территории, модернизация АПС + оборудование аварийным освещением  для муниципального бюджетного общеобразовательного учреждения "Поповская средняя общеобразовательная школа № 19")</t>
  </si>
  <si>
    <t>Произведены мероприятия,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</si>
  <si>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(замена оконных блоков, модернизация АПС + оборудование аварийным освещением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</si>
  <si>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</si>
  <si>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(приобретение мебели для столовой для муниципального бюджетного общеобразовательного учреждения "Александровская средняя общеобразовательная школа №23")</t>
  </si>
  <si>
    <t>Произведены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</si>
  <si>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МБОУ "СОШ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</si>
  <si>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мебели; ремонт кровли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</si>
  <si>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"Гимназия № 13"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</si>
  <si>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для муниципального бюджетного общеобразовательного учреждения "Гимназия № 13"</t>
  </si>
  <si>
    <t>Управление образования администрации муниципального образования город Алексин, МБОУ "Буныревская СОШ № 14"</t>
  </si>
  <si>
    <t>Управление образования администрации муниципального образования город Алексин, МБОУ ""Шелепинская СОШ №27"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</si>
  <si>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"Буныревская средняя общеобразовательная школа № 14"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</si>
  <si>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"Шелепинская средняя общеобразовательная школа № 27"</t>
  </si>
  <si>
    <t>Расходы на укрепление материально-технической базы муниципальных образовательных организаций (за исключением капитальных вложений): оборудование поста охраны, установка домофона на калитку, бесперебойные источники питания; ремонт внутренних помещений муниципального бюджетного общеобразовательного учреждения "Средняя общеобразовательная школа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</si>
  <si>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"Средняя общеобразовательная школа № 11"</t>
  </si>
  <si>
    <t>Управление образования администрации муниципального образования город Алексин, МБОУ "СОШ № 11"</t>
  </si>
  <si>
    <t>904 0702 01 4 02 L3030</t>
  </si>
  <si>
    <t>Обеспечение функционирования модели персонифицированного финансирования дополнительного образования детей</t>
  </si>
  <si>
    <t>904 0703 01 4 03 00591</t>
  </si>
  <si>
    <t>Реализованы мероприятия по обеспечению дфункционирования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</si>
  <si>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муниципальных учреждений (ввод в эксплуатацию подъемной платформы; модернизация АПС + оборудование аварийным освещением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</si>
  <si>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(устройство пандуса; модернизация АПС + оборудование аварийным освещением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</si>
  <si>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"ЦРТДиЮ"</t>
  </si>
  <si>
    <t>Укрепление материально-технической базы муниципальных учреждений (ремонт кровли, крыльца и тамбура для муниципального бюджетного учреждения дополнительного образования "Центр развития творчества детей и юношества")</t>
  </si>
  <si>
    <t xml:space="preserve">Управление образования администрации муниципального образования город Алексин, МКУ "ЦОДСО", муниципальные образовательные организации </t>
  </si>
  <si>
    <t>Приложение № 1 к Приказу</t>
  </si>
  <si>
    <t>№ ___-д от «28» декабря 2023</t>
  </si>
  <si>
    <t>Организация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</si>
  <si>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Предоставлены меры социальной поддержки  в организации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</si>
</sst>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" fontId="0" fillId="0" borderId="0" xfId="0" applyNumberFormat="1"/>
    <xf numFmtId="4" fontId="0" fillId="0" borderId="0" xfId="0" applyNumberFormat="1" applyAlignment="1">
      <alignment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2" fontId="0" fillId="0" borderId="0" xfId="0" applyNumberForma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7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view="pageBreakPreview" topLeftCell="A160" zoomScaleNormal="100" zoomScaleSheetLayoutView="100" workbookViewId="0">
      <selection activeCell="E164" sqref="A164:XFD167"/>
    </sheetView>
  </sheetViews>
  <sheetFormatPr defaultRowHeight="15" x14ac:dyDescent="0.25"/>
  <cols>
    <col min="1" max="1" width="39.140625" style="11" customWidth="1"/>
    <col min="2" max="2" width="27" style="11" customWidth="1"/>
    <col min="3" max="3" width="10.28515625" style="11" customWidth="1"/>
    <col min="4" max="4" width="10.140625" style="11" customWidth="1"/>
    <col min="5" max="5" width="14.7109375" style="11" customWidth="1"/>
    <col min="6" max="6" width="20" style="11" customWidth="1"/>
    <col min="7" max="7" width="15.7109375" style="11" customWidth="1"/>
    <col min="8" max="8" width="14.42578125" style="11" customWidth="1"/>
    <col min="9" max="9" width="15" style="11" customWidth="1"/>
    <col min="10" max="10" width="33" style="11" customWidth="1"/>
    <col min="11" max="15" width="20.5703125" customWidth="1"/>
  </cols>
  <sheetData>
    <row r="1" spans="1:10" x14ac:dyDescent="0.25">
      <c r="I1" s="12" t="s">
        <v>192</v>
      </c>
    </row>
    <row r="2" spans="1:10" x14ac:dyDescent="0.25">
      <c r="I2" s="12" t="s">
        <v>22</v>
      </c>
    </row>
    <row r="3" spans="1:10" x14ac:dyDescent="0.25">
      <c r="I3" s="12" t="s">
        <v>23</v>
      </c>
    </row>
    <row r="4" spans="1:10" x14ac:dyDescent="0.25">
      <c r="I4" s="5" t="s">
        <v>193</v>
      </c>
    </row>
    <row r="6" spans="1:10" hidden="1" x14ac:dyDescent="0.25">
      <c r="I6" s="12" t="s">
        <v>21</v>
      </c>
    </row>
    <row r="7" spans="1:10" hidden="1" x14ac:dyDescent="0.25">
      <c r="I7" s="12" t="s">
        <v>22</v>
      </c>
    </row>
    <row r="8" spans="1:10" hidden="1" x14ac:dyDescent="0.25">
      <c r="I8" s="12" t="s">
        <v>23</v>
      </c>
    </row>
    <row r="9" spans="1:10" hidden="1" x14ac:dyDescent="0.25">
      <c r="I9" s="5" t="s">
        <v>24</v>
      </c>
    </row>
    <row r="11" spans="1:10" ht="15.75" x14ac:dyDescent="0.25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5.75" x14ac:dyDescent="0.25">
      <c r="A12" s="37" t="s">
        <v>140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14.75" customHeight="1" x14ac:dyDescent="0.25">
      <c r="A13" s="38" t="s">
        <v>1</v>
      </c>
      <c r="B13" s="38" t="s">
        <v>2</v>
      </c>
      <c r="C13" s="38" t="s">
        <v>12</v>
      </c>
      <c r="D13" s="38"/>
      <c r="E13" s="42" t="s">
        <v>13</v>
      </c>
      <c r="F13" s="42" t="s">
        <v>102</v>
      </c>
      <c r="G13" s="38" t="s">
        <v>14</v>
      </c>
      <c r="H13" s="38"/>
      <c r="I13" s="38"/>
      <c r="J13" s="38" t="s">
        <v>18</v>
      </c>
    </row>
    <row r="14" spans="1:10" ht="38.25" x14ac:dyDescent="0.25">
      <c r="A14" s="38"/>
      <c r="B14" s="38"/>
      <c r="C14" s="3" t="s">
        <v>19</v>
      </c>
      <c r="D14" s="3" t="s">
        <v>20</v>
      </c>
      <c r="E14" s="43"/>
      <c r="F14" s="43"/>
      <c r="G14" s="3" t="s">
        <v>15</v>
      </c>
      <c r="H14" s="3" t="s">
        <v>16</v>
      </c>
      <c r="I14" s="3" t="s">
        <v>17</v>
      </c>
      <c r="J14" s="38"/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x14ac:dyDescent="0.25">
      <c r="A16" s="32" t="s">
        <v>141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4" ht="24" customHeight="1" x14ac:dyDescent="0.25">
      <c r="A17" s="28" t="s">
        <v>143</v>
      </c>
      <c r="B17" s="28" t="s">
        <v>144</v>
      </c>
      <c r="C17" s="26">
        <v>45292</v>
      </c>
      <c r="D17" s="26">
        <v>45657</v>
      </c>
      <c r="E17" s="13" t="s">
        <v>6</v>
      </c>
      <c r="F17" s="3" t="s">
        <v>147</v>
      </c>
      <c r="G17" s="4">
        <f>SUM(G18:G21)</f>
        <v>1651902.1099999999</v>
      </c>
      <c r="H17" s="4">
        <f t="shared" ref="H17:I17" si="0">SUM(H18:H21)</f>
        <v>0</v>
      </c>
      <c r="I17" s="4">
        <f t="shared" si="0"/>
        <v>0</v>
      </c>
      <c r="J17" s="27" t="s">
        <v>114</v>
      </c>
      <c r="K17" s="6"/>
      <c r="L17" s="6"/>
      <c r="M17" s="6"/>
      <c r="N17" s="6"/>
    </row>
    <row r="18" spans="1:14" ht="24" customHeight="1" x14ac:dyDescent="0.25">
      <c r="A18" s="28"/>
      <c r="B18" s="28"/>
      <c r="C18" s="26"/>
      <c r="D18" s="26"/>
      <c r="E18" s="13" t="s">
        <v>8</v>
      </c>
      <c r="F18" s="3" t="s">
        <v>9</v>
      </c>
      <c r="G18" s="4">
        <v>0</v>
      </c>
      <c r="H18" s="4">
        <v>0</v>
      </c>
      <c r="I18" s="4">
        <v>0</v>
      </c>
      <c r="J18" s="27"/>
      <c r="K18" s="6"/>
      <c r="L18" s="6"/>
      <c r="M18" s="6"/>
      <c r="N18" s="6"/>
    </row>
    <row r="19" spans="1:14" ht="24" customHeight="1" x14ac:dyDescent="0.25">
      <c r="A19" s="28"/>
      <c r="B19" s="28"/>
      <c r="C19" s="26"/>
      <c r="D19" s="26"/>
      <c r="E19" s="13" t="s">
        <v>10</v>
      </c>
      <c r="F19" s="3" t="s">
        <v>9</v>
      </c>
      <c r="G19" s="4">
        <v>991141.27</v>
      </c>
      <c r="H19" s="4">
        <v>0</v>
      </c>
      <c r="I19" s="4">
        <v>0</v>
      </c>
      <c r="J19" s="27"/>
      <c r="K19" s="6"/>
      <c r="L19" s="6"/>
      <c r="M19" s="6"/>
      <c r="N19" s="6"/>
    </row>
    <row r="20" spans="1:14" ht="24" customHeight="1" x14ac:dyDescent="0.25">
      <c r="A20" s="28"/>
      <c r="B20" s="28"/>
      <c r="C20" s="26"/>
      <c r="D20" s="26"/>
      <c r="E20" s="13" t="s">
        <v>11</v>
      </c>
      <c r="F20" s="3" t="s">
        <v>9</v>
      </c>
      <c r="G20" s="4">
        <v>495570.63</v>
      </c>
      <c r="H20" s="4">
        <v>0</v>
      </c>
      <c r="I20" s="4">
        <v>0</v>
      </c>
      <c r="J20" s="27"/>
      <c r="K20" s="6"/>
      <c r="L20" s="6"/>
      <c r="M20" s="6"/>
      <c r="N20" s="6"/>
    </row>
    <row r="21" spans="1:14" ht="45" customHeight="1" x14ac:dyDescent="0.25">
      <c r="A21" s="28"/>
      <c r="B21" s="28"/>
      <c r="C21" s="26"/>
      <c r="D21" s="26"/>
      <c r="E21" s="13" t="s">
        <v>142</v>
      </c>
      <c r="F21" s="3" t="s">
        <v>9</v>
      </c>
      <c r="G21" s="4">
        <v>165190.21</v>
      </c>
      <c r="H21" s="4">
        <v>0</v>
      </c>
      <c r="I21" s="4">
        <v>0</v>
      </c>
      <c r="J21" s="27"/>
    </row>
    <row r="22" spans="1:14" ht="25.5" customHeight="1" x14ac:dyDescent="0.25">
      <c r="A22" s="28" t="s">
        <v>145</v>
      </c>
      <c r="B22" s="28" t="s">
        <v>146</v>
      </c>
      <c r="C22" s="26">
        <v>45292</v>
      </c>
      <c r="D22" s="26">
        <v>45657</v>
      </c>
      <c r="E22" s="13" t="s">
        <v>6</v>
      </c>
      <c r="F22" s="3" t="s">
        <v>147</v>
      </c>
      <c r="G22" s="4">
        <f>SUM(G23:G26)</f>
        <v>743935.51</v>
      </c>
      <c r="H22" s="4">
        <f t="shared" ref="H22:I22" si="1">SUM(H23:H26)</f>
        <v>0</v>
      </c>
      <c r="I22" s="4">
        <f t="shared" si="1"/>
        <v>0</v>
      </c>
      <c r="J22" s="27" t="s">
        <v>114</v>
      </c>
    </row>
    <row r="23" spans="1:14" ht="25.5" customHeight="1" x14ac:dyDescent="0.25">
      <c r="A23" s="28"/>
      <c r="B23" s="28"/>
      <c r="C23" s="26"/>
      <c r="D23" s="26"/>
      <c r="E23" s="13" t="s">
        <v>8</v>
      </c>
      <c r="F23" s="3" t="s">
        <v>9</v>
      </c>
      <c r="G23" s="4">
        <v>0</v>
      </c>
      <c r="H23" s="4">
        <v>0</v>
      </c>
      <c r="I23" s="4">
        <v>0</v>
      </c>
      <c r="J23" s="27"/>
    </row>
    <row r="24" spans="1:14" ht="25.5" customHeight="1" x14ac:dyDescent="0.25">
      <c r="A24" s="28"/>
      <c r="B24" s="28"/>
      <c r="C24" s="26"/>
      <c r="D24" s="26"/>
      <c r="E24" s="13" t="s">
        <v>10</v>
      </c>
      <c r="F24" s="3" t="s">
        <v>9</v>
      </c>
      <c r="G24" s="4">
        <v>409164.53</v>
      </c>
      <c r="H24" s="4">
        <v>0</v>
      </c>
      <c r="I24" s="4">
        <v>0</v>
      </c>
      <c r="J24" s="27"/>
    </row>
    <row r="25" spans="1:14" ht="25.5" customHeight="1" x14ac:dyDescent="0.25">
      <c r="A25" s="28"/>
      <c r="B25" s="28"/>
      <c r="C25" s="26"/>
      <c r="D25" s="26"/>
      <c r="E25" s="13" t="s">
        <v>11</v>
      </c>
      <c r="F25" s="3" t="s">
        <v>9</v>
      </c>
      <c r="G25" s="4">
        <v>223180.65</v>
      </c>
      <c r="H25" s="4">
        <v>0</v>
      </c>
      <c r="I25" s="4">
        <v>0</v>
      </c>
      <c r="J25" s="27"/>
    </row>
    <row r="26" spans="1:14" ht="39.75" customHeight="1" x14ac:dyDescent="0.25">
      <c r="A26" s="28"/>
      <c r="B26" s="28"/>
      <c r="C26" s="26"/>
      <c r="D26" s="26"/>
      <c r="E26" s="13" t="s">
        <v>142</v>
      </c>
      <c r="F26" s="3" t="s">
        <v>9</v>
      </c>
      <c r="G26" s="4">
        <v>111590.33</v>
      </c>
      <c r="H26" s="4">
        <v>0</v>
      </c>
      <c r="I26" s="4">
        <v>0</v>
      </c>
      <c r="J26" s="27"/>
    </row>
    <row r="27" spans="1:14" x14ac:dyDescent="0.25">
      <c r="A27" s="32" t="s">
        <v>26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4" ht="33.75" customHeight="1" x14ac:dyDescent="0.25">
      <c r="A28" s="28" t="s">
        <v>101</v>
      </c>
      <c r="B28" s="28" t="s">
        <v>5</v>
      </c>
      <c r="C28" s="26">
        <v>45292</v>
      </c>
      <c r="D28" s="26">
        <v>45657</v>
      </c>
      <c r="E28" s="13" t="s">
        <v>6</v>
      </c>
      <c r="F28" s="3" t="s">
        <v>148</v>
      </c>
      <c r="G28" s="4">
        <f>SUM(G29:G31)</f>
        <v>2264402.1</v>
      </c>
      <c r="H28" s="4">
        <f t="shared" ref="H28:I28" si="2">SUM(H29:H31)</f>
        <v>0</v>
      </c>
      <c r="I28" s="4">
        <f t="shared" si="2"/>
        <v>0</v>
      </c>
      <c r="J28" s="27" t="s">
        <v>88</v>
      </c>
      <c r="K28" s="6"/>
    </row>
    <row r="29" spans="1:14" ht="33.75" customHeight="1" x14ac:dyDescent="0.25">
      <c r="A29" s="28"/>
      <c r="B29" s="28"/>
      <c r="C29" s="26"/>
      <c r="D29" s="26"/>
      <c r="E29" s="13" t="s">
        <v>8</v>
      </c>
      <c r="F29" s="3" t="s">
        <v>9</v>
      </c>
      <c r="G29" s="4">
        <v>2152086.96</v>
      </c>
      <c r="H29" s="4">
        <v>0</v>
      </c>
      <c r="I29" s="4">
        <v>0</v>
      </c>
      <c r="J29" s="27"/>
      <c r="K29" s="6"/>
    </row>
    <row r="30" spans="1:14" ht="33.75" customHeight="1" x14ac:dyDescent="0.25">
      <c r="A30" s="28"/>
      <c r="B30" s="28"/>
      <c r="C30" s="26"/>
      <c r="D30" s="26"/>
      <c r="E30" s="13" t="s">
        <v>10</v>
      </c>
      <c r="F30" s="3" t="s">
        <v>9</v>
      </c>
      <c r="G30" s="4">
        <v>89671.1</v>
      </c>
      <c r="H30" s="4">
        <v>0</v>
      </c>
      <c r="I30" s="4">
        <v>0</v>
      </c>
      <c r="J30" s="27"/>
      <c r="K30" s="6"/>
    </row>
    <row r="31" spans="1:14" ht="33.75" customHeight="1" x14ac:dyDescent="0.25">
      <c r="A31" s="28"/>
      <c r="B31" s="28"/>
      <c r="C31" s="26"/>
      <c r="D31" s="26"/>
      <c r="E31" s="13" t="s">
        <v>11</v>
      </c>
      <c r="F31" s="3" t="s">
        <v>9</v>
      </c>
      <c r="G31" s="4">
        <v>22644.04</v>
      </c>
      <c r="H31" s="4">
        <v>0</v>
      </c>
      <c r="I31" s="4">
        <v>0</v>
      </c>
      <c r="J31" s="27"/>
      <c r="K31" s="6"/>
    </row>
    <row r="32" spans="1:14" x14ac:dyDescent="0.25">
      <c r="A32" s="32" t="s">
        <v>27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4" ht="19.5" customHeight="1" x14ac:dyDescent="0.25">
      <c r="A33" s="28" t="s">
        <v>103</v>
      </c>
      <c r="B33" s="28" t="s">
        <v>5</v>
      </c>
      <c r="C33" s="26">
        <v>45292</v>
      </c>
      <c r="D33" s="26">
        <v>45657</v>
      </c>
      <c r="E33" s="13" t="s">
        <v>6</v>
      </c>
      <c r="F33" s="3" t="s">
        <v>149</v>
      </c>
      <c r="G33" s="4">
        <f>SUM(G34:G36)</f>
        <v>10728912.640000001</v>
      </c>
      <c r="H33" s="4">
        <f t="shared" ref="H33" si="3">SUM(H34:H36)</f>
        <v>0</v>
      </c>
      <c r="I33" s="4">
        <f t="shared" ref="I33" si="4">SUM(I34:I36)</f>
        <v>0</v>
      </c>
      <c r="J33" s="27" t="s">
        <v>89</v>
      </c>
      <c r="K33" s="6"/>
    </row>
    <row r="34" spans="1:14" ht="24.75" customHeight="1" x14ac:dyDescent="0.25">
      <c r="A34" s="28"/>
      <c r="B34" s="28"/>
      <c r="C34" s="26"/>
      <c r="D34" s="26"/>
      <c r="E34" s="13" t="s">
        <v>8</v>
      </c>
      <c r="F34" s="3" t="s">
        <v>9</v>
      </c>
      <c r="G34" s="14">
        <v>10196751.66</v>
      </c>
      <c r="H34" s="4">
        <v>0</v>
      </c>
      <c r="I34" s="4">
        <v>0</v>
      </c>
      <c r="J34" s="27"/>
      <c r="K34" s="6"/>
    </row>
    <row r="35" spans="1:14" ht="24.75" customHeight="1" x14ac:dyDescent="0.25">
      <c r="A35" s="28"/>
      <c r="B35" s="28"/>
      <c r="C35" s="26"/>
      <c r="D35" s="26"/>
      <c r="E35" s="13" t="s">
        <v>10</v>
      </c>
      <c r="F35" s="3" t="s">
        <v>9</v>
      </c>
      <c r="G35" s="14">
        <v>424871.85000000003</v>
      </c>
      <c r="H35" s="4">
        <v>0</v>
      </c>
      <c r="I35" s="4">
        <v>0</v>
      </c>
      <c r="J35" s="27"/>
      <c r="K35" s="6"/>
    </row>
    <row r="36" spans="1:14" ht="16.5" customHeight="1" x14ac:dyDescent="0.25">
      <c r="A36" s="28"/>
      <c r="B36" s="28"/>
      <c r="C36" s="26"/>
      <c r="D36" s="26"/>
      <c r="E36" s="13" t="s">
        <v>11</v>
      </c>
      <c r="F36" s="3" t="s">
        <v>9</v>
      </c>
      <c r="G36" s="14">
        <v>107289.13000000041</v>
      </c>
      <c r="H36" s="4">
        <v>0</v>
      </c>
      <c r="I36" s="4">
        <v>0</v>
      </c>
      <c r="J36" s="27"/>
      <c r="K36" s="6"/>
    </row>
    <row r="37" spans="1:14" ht="16.5" customHeight="1" x14ac:dyDescent="0.25">
      <c r="A37" s="32" t="s">
        <v>105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4" ht="17.25" customHeight="1" x14ac:dyDescent="0.25">
      <c r="A38" s="28" t="s">
        <v>104</v>
      </c>
      <c r="B38" s="28" t="s">
        <v>5</v>
      </c>
      <c r="C38" s="26">
        <v>45292</v>
      </c>
      <c r="D38" s="26">
        <v>46387</v>
      </c>
      <c r="E38" s="13" t="s">
        <v>6</v>
      </c>
      <c r="F38" s="3" t="s">
        <v>150</v>
      </c>
      <c r="G38" s="4">
        <f>SUM(G39:G41)</f>
        <v>4719292.6900000004</v>
      </c>
      <c r="H38" s="4">
        <f t="shared" ref="H38:I38" si="5">SUM(H39:H41)</f>
        <v>4719292.6900000004</v>
      </c>
      <c r="I38" s="4">
        <f t="shared" si="5"/>
        <v>4337979.71</v>
      </c>
      <c r="J38" s="27" t="s">
        <v>106</v>
      </c>
      <c r="K38" s="6"/>
      <c r="L38" s="6"/>
      <c r="M38" s="6"/>
      <c r="N38" s="6"/>
    </row>
    <row r="39" spans="1:14" ht="26.25" customHeight="1" x14ac:dyDescent="0.25">
      <c r="A39" s="28"/>
      <c r="B39" s="28"/>
      <c r="C39" s="26"/>
      <c r="D39" s="26"/>
      <c r="E39" s="13" t="s">
        <v>8</v>
      </c>
      <c r="F39" s="3" t="s">
        <v>9</v>
      </c>
      <c r="G39" s="14">
        <v>4530520.9800000004</v>
      </c>
      <c r="H39" s="14">
        <v>4530520.9800000004</v>
      </c>
      <c r="I39" s="14">
        <v>4164460.52</v>
      </c>
      <c r="J39" s="27"/>
      <c r="K39" s="6"/>
      <c r="L39" s="6"/>
      <c r="M39" s="6"/>
      <c r="N39" s="6"/>
    </row>
    <row r="40" spans="1:14" ht="27.75" customHeight="1" x14ac:dyDescent="0.25">
      <c r="A40" s="28"/>
      <c r="B40" s="28"/>
      <c r="C40" s="26"/>
      <c r="D40" s="26"/>
      <c r="E40" s="13" t="s">
        <v>10</v>
      </c>
      <c r="F40" s="3" t="s">
        <v>9</v>
      </c>
      <c r="G40" s="14">
        <v>188771.71</v>
      </c>
      <c r="H40" s="14">
        <v>188771.71</v>
      </c>
      <c r="I40" s="14">
        <v>173519.19</v>
      </c>
      <c r="J40" s="27"/>
      <c r="K40" s="6"/>
      <c r="L40" s="6"/>
      <c r="M40" s="6"/>
      <c r="N40" s="6"/>
    </row>
    <row r="41" spans="1:14" ht="16.5" customHeight="1" x14ac:dyDescent="0.25">
      <c r="A41" s="28"/>
      <c r="B41" s="28"/>
      <c r="C41" s="26"/>
      <c r="D41" s="26"/>
      <c r="E41" s="13" t="s">
        <v>11</v>
      </c>
      <c r="F41" s="3" t="s">
        <v>9</v>
      </c>
      <c r="G41" s="4">
        <v>0</v>
      </c>
      <c r="H41" s="4">
        <v>0</v>
      </c>
      <c r="I41" s="4">
        <v>0</v>
      </c>
      <c r="J41" s="27"/>
      <c r="K41" s="6"/>
      <c r="L41" s="6"/>
      <c r="M41" s="6"/>
      <c r="N41" s="6"/>
    </row>
    <row r="42" spans="1:14" ht="15.75" customHeight="1" x14ac:dyDescent="0.25">
      <c r="A42" s="32" t="s">
        <v>28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4" ht="24" customHeight="1" x14ac:dyDescent="0.25">
      <c r="A43" s="27" t="s">
        <v>29</v>
      </c>
      <c r="B43" s="28" t="s">
        <v>57</v>
      </c>
      <c r="C43" s="26">
        <v>45292</v>
      </c>
      <c r="D43" s="26">
        <v>46387</v>
      </c>
      <c r="E43" s="13" t="s">
        <v>6</v>
      </c>
      <c r="F43" s="3" t="s">
        <v>30</v>
      </c>
      <c r="G43" s="4">
        <f>SUM(G44:G46)</f>
        <v>133180300</v>
      </c>
      <c r="H43" s="4">
        <f t="shared" ref="H43" si="6">SUM(H44:H46)</f>
        <v>137149315</v>
      </c>
      <c r="I43" s="4">
        <f t="shared" ref="I43" si="7">SUM(I44:I46)</f>
        <v>140853700.50999999</v>
      </c>
      <c r="J43" s="27" t="s">
        <v>31</v>
      </c>
      <c r="K43" s="6"/>
      <c r="L43" s="6"/>
      <c r="M43" s="6"/>
      <c r="N43" s="6"/>
    </row>
    <row r="44" spans="1:14" ht="24" customHeight="1" x14ac:dyDescent="0.25">
      <c r="A44" s="27"/>
      <c r="B44" s="28"/>
      <c r="C44" s="26"/>
      <c r="D44" s="26"/>
      <c r="E44" s="13" t="s">
        <v>8</v>
      </c>
      <c r="F44" s="3" t="s">
        <v>9</v>
      </c>
      <c r="G44" s="4">
        <v>0</v>
      </c>
      <c r="H44" s="4">
        <v>0</v>
      </c>
      <c r="I44" s="4">
        <v>0</v>
      </c>
      <c r="J44" s="27"/>
      <c r="K44" s="6"/>
      <c r="L44" s="6"/>
      <c r="M44" s="6"/>
      <c r="N44" s="6"/>
    </row>
    <row r="45" spans="1:14" ht="24" customHeight="1" x14ac:dyDescent="0.25">
      <c r="A45" s="27"/>
      <c r="B45" s="28"/>
      <c r="C45" s="26"/>
      <c r="D45" s="26"/>
      <c r="E45" s="13" t="s">
        <v>10</v>
      </c>
      <c r="F45" s="3" t="s">
        <v>9</v>
      </c>
      <c r="G45" s="4">
        <v>0</v>
      </c>
      <c r="H45" s="4">
        <v>0</v>
      </c>
      <c r="I45" s="4">
        <v>0</v>
      </c>
      <c r="J45" s="27"/>
      <c r="K45" s="6"/>
      <c r="L45" s="6"/>
      <c r="M45" s="6"/>
      <c r="N45" s="6"/>
    </row>
    <row r="46" spans="1:14" ht="24" customHeight="1" x14ac:dyDescent="0.25">
      <c r="A46" s="27"/>
      <c r="B46" s="28"/>
      <c r="C46" s="26"/>
      <c r="D46" s="26"/>
      <c r="E46" s="13" t="s">
        <v>11</v>
      </c>
      <c r="F46" s="3" t="s">
        <v>9</v>
      </c>
      <c r="G46" s="4">
        <v>133180300</v>
      </c>
      <c r="H46" s="4">
        <v>137149315</v>
      </c>
      <c r="I46" s="4">
        <v>140853700.50999999</v>
      </c>
      <c r="J46" s="27"/>
      <c r="K46" s="6"/>
      <c r="L46" s="6"/>
      <c r="M46" s="6"/>
      <c r="N46" s="6"/>
    </row>
    <row r="47" spans="1:14" ht="59.25" customHeight="1" x14ac:dyDescent="0.25">
      <c r="A47" s="27" t="s">
        <v>32</v>
      </c>
      <c r="B47" s="28" t="s">
        <v>57</v>
      </c>
      <c r="C47" s="33">
        <v>45292</v>
      </c>
      <c r="D47" s="33">
        <v>46387</v>
      </c>
      <c r="E47" s="13" t="s">
        <v>6</v>
      </c>
      <c r="F47" s="3" t="s">
        <v>43</v>
      </c>
      <c r="G47" s="4">
        <f>SUM(G48:G50)</f>
        <v>368789343.19999999</v>
      </c>
      <c r="H47" s="4">
        <f t="shared" ref="H47" si="8">SUM(H48:H50)</f>
        <v>394064933.10000002</v>
      </c>
      <c r="I47" s="4">
        <f t="shared" ref="I47" si="9">SUM(I48:I50)</f>
        <v>409138778.98000002</v>
      </c>
      <c r="J47" s="27" t="s">
        <v>90</v>
      </c>
      <c r="K47" s="6"/>
      <c r="L47" s="6"/>
      <c r="M47" s="6"/>
      <c r="N47" s="6"/>
    </row>
    <row r="48" spans="1:14" ht="59.25" customHeight="1" x14ac:dyDescent="0.25">
      <c r="A48" s="27"/>
      <c r="B48" s="28"/>
      <c r="C48" s="34"/>
      <c r="D48" s="34"/>
      <c r="E48" s="13" t="s">
        <v>8</v>
      </c>
      <c r="F48" s="3" t="s">
        <v>9</v>
      </c>
      <c r="G48" s="4">
        <v>0</v>
      </c>
      <c r="H48" s="4">
        <v>0</v>
      </c>
      <c r="I48" s="4">
        <v>0</v>
      </c>
      <c r="J48" s="27"/>
    </row>
    <row r="49" spans="1:13" ht="59.25" customHeight="1" x14ac:dyDescent="0.25">
      <c r="A49" s="27"/>
      <c r="B49" s="28"/>
      <c r="C49" s="34"/>
      <c r="D49" s="34"/>
      <c r="E49" s="13" t="s">
        <v>10</v>
      </c>
      <c r="F49" s="3" t="s">
        <v>9</v>
      </c>
      <c r="G49" s="4">
        <v>368789343.19999999</v>
      </c>
      <c r="H49" s="4">
        <v>394064933.10000002</v>
      </c>
      <c r="I49" s="4">
        <v>409138778.98000002</v>
      </c>
      <c r="J49" s="27"/>
      <c r="K49" s="6"/>
    </row>
    <row r="50" spans="1:13" ht="59.25" customHeight="1" x14ac:dyDescent="0.25">
      <c r="A50" s="27"/>
      <c r="B50" s="28"/>
      <c r="C50" s="35"/>
      <c r="D50" s="35"/>
      <c r="E50" s="13" t="s">
        <v>11</v>
      </c>
      <c r="F50" s="3" t="s">
        <v>9</v>
      </c>
      <c r="G50" s="4">
        <v>0</v>
      </c>
      <c r="H50" s="4">
        <v>0</v>
      </c>
      <c r="I50" s="4">
        <v>0</v>
      </c>
      <c r="J50" s="27"/>
    </row>
    <row r="51" spans="1:13" ht="28.5" customHeight="1" x14ac:dyDescent="0.25">
      <c r="A51" s="27" t="s">
        <v>151</v>
      </c>
      <c r="B51" s="27" t="s">
        <v>58</v>
      </c>
      <c r="C51" s="26">
        <v>45292</v>
      </c>
      <c r="D51" s="26">
        <v>46387</v>
      </c>
      <c r="E51" s="13" t="s">
        <v>6</v>
      </c>
      <c r="F51" s="3" t="s">
        <v>33</v>
      </c>
      <c r="G51" s="4">
        <f>SUM(G52:G54)</f>
        <v>3504862.15</v>
      </c>
      <c r="H51" s="4">
        <f t="shared" ref="H51:I51" si="10">SUM(H52:H54)</f>
        <v>929525</v>
      </c>
      <c r="I51" s="4">
        <f t="shared" si="10"/>
        <v>965546.25</v>
      </c>
      <c r="J51" s="27" t="s">
        <v>111</v>
      </c>
      <c r="K51" s="2"/>
      <c r="L51" s="2"/>
      <c r="M51" s="2"/>
    </row>
    <row r="52" spans="1:13" ht="28.5" customHeight="1" x14ac:dyDescent="0.25">
      <c r="A52" s="27"/>
      <c r="B52" s="27"/>
      <c r="C52" s="26"/>
      <c r="D52" s="26"/>
      <c r="E52" s="13" t="s">
        <v>8</v>
      </c>
      <c r="F52" s="3" t="s">
        <v>9</v>
      </c>
      <c r="G52" s="4">
        <v>0</v>
      </c>
      <c r="H52" s="4">
        <v>0</v>
      </c>
      <c r="I52" s="4">
        <v>0</v>
      </c>
      <c r="J52" s="27"/>
    </row>
    <row r="53" spans="1:13" ht="28.5" customHeight="1" x14ac:dyDescent="0.25">
      <c r="A53" s="27"/>
      <c r="B53" s="27"/>
      <c r="C53" s="26"/>
      <c r="D53" s="26"/>
      <c r="E53" s="13" t="s">
        <v>10</v>
      </c>
      <c r="F53" s="3" t="s">
        <v>9</v>
      </c>
      <c r="G53" s="4">
        <v>0</v>
      </c>
      <c r="H53" s="4">
        <v>0</v>
      </c>
      <c r="I53" s="4">
        <v>0</v>
      </c>
      <c r="J53" s="27"/>
    </row>
    <row r="54" spans="1:13" ht="28.5" customHeight="1" x14ac:dyDescent="0.25">
      <c r="A54" s="27"/>
      <c r="B54" s="27"/>
      <c r="C54" s="26"/>
      <c r="D54" s="26"/>
      <c r="E54" s="13" t="s">
        <v>11</v>
      </c>
      <c r="F54" s="3" t="s">
        <v>9</v>
      </c>
      <c r="G54" s="4">
        <v>3504862.15</v>
      </c>
      <c r="H54" s="4">
        <v>929525</v>
      </c>
      <c r="I54" s="4">
        <v>965546.25</v>
      </c>
      <c r="J54" s="27"/>
    </row>
    <row r="55" spans="1:13" ht="27" customHeight="1" x14ac:dyDescent="0.25">
      <c r="A55" s="27" t="s">
        <v>152</v>
      </c>
      <c r="B55" s="27" t="s">
        <v>130</v>
      </c>
      <c r="C55" s="26">
        <v>46023</v>
      </c>
      <c r="D55" s="26">
        <v>46387</v>
      </c>
      <c r="E55" s="13" t="s">
        <v>6</v>
      </c>
      <c r="F55" s="3" t="s">
        <v>33</v>
      </c>
      <c r="G55" s="4">
        <f>SUM(G56:G58)</f>
        <v>0</v>
      </c>
      <c r="H55" s="4">
        <f t="shared" ref="H55:I55" si="11">SUM(H56:H58)</f>
        <v>0</v>
      </c>
      <c r="I55" s="4">
        <f t="shared" si="11"/>
        <v>2000000</v>
      </c>
      <c r="J55" s="27" t="s">
        <v>153</v>
      </c>
    </row>
    <row r="56" spans="1:13" ht="27" customHeight="1" x14ac:dyDescent="0.25">
      <c r="A56" s="27"/>
      <c r="B56" s="27"/>
      <c r="C56" s="26"/>
      <c r="D56" s="26"/>
      <c r="E56" s="13" t="s">
        <v>8</v>
      </c>
      <c r="F56" s="3" t="s">
        <v>9</v>
      </c>
      <c r="G56" s="4">
        <v>0</v>
      </c>
      <c r="H56" s="4">
        <v>0</v>
      </c>
      <c r="I56" s="4">
        <v>0</v>
      </c>
      <c r="J56" s="27"/>
    </row>
    <row r="57" spans="1:13" ht="27" customHeight="1" x14ac:dyDescent="0.25">
      <c r="A57" s="27"/>
      <c r="B57" s="27"/>
      <c r="C57" s="26"/>
      <c r="D57" s="26"/>
      <c r="E57" s="13" t="s">
        <v>10</v>
      </c>
      <c r="F57" s="3" t="s">
        <v>9</v>
      </c>
      <c r="G57" s="4">
        <v>0</v>
      </c>
      <c r="H57" s="4">
        <v>0</v>
      </c>
      <c r="I57" s="4">
        <v>0</v>
      </c>
      <c r="J57" s="27"/>
    </row>
    <row r="58" spans="1:13" ht="27" customHeight="1" x14ac:dyDescent="0.25">
      <c r="A58" s="27"/>
      <c r="B58" s="27"/>
      <c r="C58" s="26"/>
      <c r="D58" s="26"/>
      <c r="E58" s="13" t="s">
        <v>11</v>
      </c>
      <c r="F58" s="3" t="s">
        <v>9</v>
      </c>
      <c r="G58" s="4">
        <v>0</v>
      </c>
      <c r="H58" s="4">
        <v>0</v>
      </c>
      <c r="I58" s="4">
        <v>2000000</v>
      </c>
      <c r="J58" s="27"/>
    </row>
    <row r="59" spans="1:13" ht="25.5" customHeight="1" x14ac:dyDescent="0.25">
      <c r="A59" s="27" t="s">
        <v>154</v>
      </c>
      <c r="B59" s="27" t="s">
        <v>115</v>
      </c>
      <c r="C59" s="26">
        <v>45658</v>
      </c>
      <c r="D59" s="26">
        <v>46022</v>
      </c>
      <c r="E59" s="13" t="s">
        <v>6</v>
      </c>
      <c r="F59" s="3" t="s">
        <v>33</v>
      </c>
      <c r="G59" s="4">
        <f>SUM(G60:G62)</f>
        <v>0</v>
      </c>
      <c r="H59" s="4">
        <f t="shared" ref="H59:I59" si="12">SUM(H60:H62)</f>
        <v>2000000</v>
      </c>
      <c r="I59" s="4">
        <f t="shared" si="12"/>
        <v>0</v>
      </c>
      <c r="J59" s="27" t="s">
        <v>153</v>
      </c>
    </row>
    <row r="60" spans="1:13" ht="25.5" customHeight="1" x14ac:dyDescent="0.25">
      <c r="A60" s="27"/>
      <c r="B60" s="27"/>
      <c r="C60" s="26"/>
      <c r="D60" s="26"/>
      <c r="E60" s="13" t="s">
        <v>8</v>
      </c>
      <c r="F60" s="3" t="s">
        <v>9</v>
      </c>
      <c r="G60" s="4">
        <v>0</v>
      </c>
      <c r="H60" s="4">
        <v>0</v>
      </c>
      <c r="I60" s="4">
        <v>0</v>
      </c>
      <c r="J60" s="27"/>
    </row>
    <row r="61" spans="1:13" ht="25.5" customHeight="1" x14ac:dyDescent="0.25">
      <c r="A61" s="27"/>
      <c r="B61" s="27"/>
      <c r="C61" s="26"/>
      <c r="D61" s="26"/>
      <c r="E61" s="13" t="s">
        <v>10</v>
      </c>
      <c r="F61" s="3" t="s">
        <v>9</v>
      </c>
      <c r="G61" s="4">
        <v>0</v>
      </c>
      <c r="H61" s="4">
        <v>0</v>
      </c>
      <c r="I61" s="4">
        <v>0</v>
      </c>
      <c r="J61" s="27"/>
    </row>
    <row r="62" spans="1:13" ht="25.5" customHeight="1" x14ac:dyDescent="0.25">
      <c r="A62" s="27"/>
      <c r="B62" s="27"/>
      <c r="C62" s="26"/>
      <c r="D62" s="26"/>
      <c r="E62" s="13" t="s">
        <v>11</v>
      </c>
      <c r="F62" s="3" t="s">
        <v>9</v>
      </c>
      <c r="G62" s="4">
        <v>0</v>
      </c>
      <c r="H62" s="4">
        <v>2000000</v>
      </c>
      <c r="I62" s="4">
        <v>0</v>
      </c>
      <c r="J62" s="27"/>
    </row>
    <row r="63" spans="1:13" ht="25.5" customHeight="1" x14ac:dyDescent="0.25">
      <c r="A63" s="27" t="s">
        <v>35</v>
      </c>
      <c r="B63" s="28" t="s">
        <v>57</v>
      </c>
      <c r="C63" s="26">
        <v>45292</v>
      </c>
      <c r="D63" s="26">
        <v>46387</v>
      </c>
      <c r="E63" s="13" t="s">
        <v>6</v>
      </c>
      <c r="F63" s="3" t="s">
        <v>36</v>
      </c>
      <c r="G63" s="4">
        <f>SUM(G64:G66)</f>
        <v>105462</v>
      </c>
      <c r="H63" s="4">
        <f t="shared" ref="H63" si="13">SUM(H64:H66)</f>
        <v>58590</v>
      </c>
      <c r="I63" s="4">
        <f t="shared" ref="I63" si="14">SUM(I64:I66)</f>
        <v>58590</v>
      </c>
      <c r="J63" s="27" t="s">
        <v>37</v>
      </c>
    </row>
    <row r="64" spans="1:13" ht="25.5" customHeight="1" x14ac:dyDescent="0.25">
      <c r="A64" s="27"/>
      <c r="B64" s="28"/>
      <c r="C64" s="26"/>
      <c r="D64" s="26"/>
      <c r="E64" s="13" t="s">
        <v>8</v>
      </c>
      <c r="F64" s="3" t="s">
        <v>9</v>
      </c>
      <c r="G64" s="4">
        <v>0</v>
      </c>
      <c r="H64" s="4">
        <v>0</v>
      </c>
      <c r="I64" s="4">
        <v>0</v>
      </c>
      <c r="J64" s="27"/>
    </row>
    <row r="65" spans="1:14" ht="25.5" customHeight="1" x14ac:dyDescent="0.25">
      <c r="A65" s="27"/>
      <c r="B65" s="28"/>
      <c r="C65" s="26"/>
      <c r="D65" s="26"/>
      <c r="E65" s="13" t="s">
        <v>10</v>
      </c>
      <c r="F65" s="3" t="s">
        <v>9</v>
      </c>
      <c r="G65" s="4">
        <v>0</v>
      </c>
      <c r="H65" s="4">
        <v>0</v>
      </c>
      <c r="I65" s="4">
        <v>0</v>
      </c>
      <c r="J65" s="27"/>
    </row>
    <row r="66" spans="1:14" ht="25.5" customHeight="1" x14ac:dyDescent="0.25">
      <c r="A66" s="27"/>
      <c r="B66" s="28"/>
      <c r="C66" s="26"/>
      <c r="D66" s="26"/>
      <c r="E66" s="13" t="s">
        <v>11</v>
      </c>
      <c r="F66" s="3" t="s">
        <v>9</v>
      </c>
      <c r="G66" s="4">
        <v>105462</v>
      </c>
      <c r="H66" s="4">
        <v>58590</v>
      </c>
      <c r="I66" s="4">
        <v>58590</v>
      </c>
      <c r="J66" s="27"/>
      <c r="K66" s="6"/>
    </row>
    <row r="67" spans="1:14" ht="25.5" customHeight="1" x14ac:dyDescent="0.25">
      <c r="A67" s="27" t="s">
        <v>38</v>
      </c>
      <c r="B67" s="28" t="s">
        <v>57</v>
      </c>
      <c r="C67" s="26">
        <v>45292</v>
      </c>
      <c r="D67" s="26">
        <v>46387</v>
      </c>
      <c r="E67" s="13" t="s">
        <v>6</v>
      </c>
      <c r="F67" s="3" t="s">
        <v>39</v>
      </c>
      <c r="G67" s="4">
        <f>SUM(G68:G70)</f>
        <v>6792190.4000000004</v>
      </c>
      <c r="H67" s="4">
        <f t="shared" ref="H67" si="15">SUM(H68:H70)</f>
        <v>6817441.4000000004</v>
      </c>
      <c r="I67" s="4">
        <f t="shared" ref="I67" si="16">SUM(I68:I70)</f>
        <v>6843702.5</v>
      </c>
      <c r="J67" s="27" t="s">
        <v>91</v>
      </c>
    </row>
    <row r="68" spans="1:14" ht="25.5" customHeight="1" x14ac:dyDescent="0.25">
      <c r="A68" s="27"/>
      <c r="B68" s="28"/>
      <c r="C68" s="26"/>
      <c r="D68" s="26"/>
      <c r="E68" s="13" t="s">
        <v>8</v>
      </c>
      <c r="F68" s="3" t="s">
        <v>9</v>
      </c>
      <c r="G68" s="4">
        <v>0</v>
      </c>
      <c r="H68" s="4">
        <v>0</v>
      </c>
      <c r="I68" s="4">
        <v>0</v>
      </c>
      <c r="J68" s="27"/>
    </row>
    <row r="69" spans="1:14" ht="25.5" customHeight="1" x14ac:dyDescent="0.25">
      <c r="A69" s="27"/>
      <c r="B69" s="28"/>
      <c r="C69" s="26"/>
      <c r="D69" s="26"/>
      <c r="E69" s="13" t="s">
        <v>10</v>
      </c>
      <c r="F69" s="3" t="s">
        <v>9</v>
      </c>
      <c r="G69" s="4">
        <v>6792190.4000000004</v>
      </c>
      <c r="H69" s="4">
        <v>6817441.4000000004</v>
      </c>
      <c r="I69" s="4">
        <v>6843702.5</v>
      </c>
      <c r="J69" s="27"/>
      <c r="K69" s="6"/>
    </row>
    <row r="70" spans="1:14" ht="25.5" customHeight="1" x14ac:dyDescent="0.25">
      <c r="A70" s="27"/>
      <c r="B70" s="28"/>
      <c r="C70" s="26"/>
      <c r="D70" s="26"/>
      <c r="E70" s="13" t="s">
        <v>11</v>
      </c>
      <c r="F70" s="3" t="s">
        <v>9</v>
      </c>
      <c r="G70" s="4">
        <v>0</v>
      </c>
      <c r="H70" s="4">
        <v>0</v>
      </c>
      <c r="I70" s="4">
        <v>0</v>
      </c>
      <c r="J70" s="27"/>
    </row>
    <row r="71" spans="1:14" ht="24.75" customHeight="1" x14ac:dyDescent="0.25">
      <c r="A71" s="27" t="s">
        <v>40</v>
      </c>
      <c r="B71" s="28" t="s">
        <v>57</v>
      </c>
      <c r="C71" s="26">
        <v>45292</v>
      </c>
      <c r="D71" s="26">
        <v>46387</v>
      </c>
      <c r="E71" s="13" t="s">
        <v>6</v>
      </c>
      <c r="F71" s="3" t="s">
        <v>109</v>
      </c>
      <c r="G71" s="4">
        <f>SUM(G72:G74)</f>
        <v>3359818.68</v>
      </c>
      <c r="H71" s="4">
        <f t="shared" ref="H71" si="17">SUM(H72:H74)</f>
        <v>3101542.36</v>
      </c>
      <c r="I71" s="4">
        <f t="shared" ref="I71" si="18">SUM(I72:I74)</f>
        <v>3101542.36</v>
      </c>
      <c r="J71" s="27" t="s">
        <v>92</v>
      </c>
      <c r="K71" s="6"/>
      <c r="L71" s="6"/>
      <c r="M71" s="6"/>
      <c r="N71" s="6"/>
    </row>
    <row r="72" spans="1:14" ht="24.75" customHeight="1" x14ac:dyDescent="0.25">
      <c r="A72" s="27"/>
      <c r="B72" s="28"/>
      <c r="C72" s="26"/>
      <c r="D72" s="26"/>
      <c r="E72" s="13" t="s">
        <v>8</v>
      </c>
      <c r="F72" s="3" t="s">
        <v>9</v>
      </c>
      <c r="G72" s="4">
        <v>0</v>
      </c>
      <c r="H72" s="4">
        <v>0</v>
      </c>
      <c r="I72" s="4">
        <v>0</v>
      </c>
      <c r="J72" s="27"/>
      <c r="K72" s="6"/>
      <c r="L72" s="6"/>
      <c r="M72" s="6"/>
      <c r="N72" s="6"/>
    </row>
    <row r="73" spans="1:14" ht="24.75" customHeight="1" x14ac:dyDescent="0.25">
      <c r="A73" s="27"/>
      <c r="B73" s="28"/>
      <c r="C73" s="26"/>
      <c r="D73" s="26"/>
      <c r="E73" s="13" t="s">
        <v>10</v>
      </c>
      <c r="F73" s="3" t="s">
        <v>9</v>
      </c>
      <c r="G73" s="4">
        <v>3359818.68</v>
      </c>
      <c r="H73" s="4">
        <v>3101542.36</v>
      </c>
      <c r="I73" s="4">
        <v>3101542.36</v>
      </c>
      <c r="J73" s="27"/>
      <c r="K73" s="6"/>
      <c r="L73" s="6"/>
      <c r="M73" s="6"/>
      <c r="N73" s="6"/>
    </row>
    <row r="74" spans="1:14" ht="24.75" customHeight="1" x14ac:dyDescent="0.25">
      <c r="A74" s="27"/>
      <c r="B74" s="28"/>
      <c r="C74" s="26"/>
      <c r="D74" s="26"/>
      <c r="E74" s="13" t="s">
        <v>11</v>
      </c>
      <c r="F74" s="3" t="s">
        <v>9</v>
      </c>
      <c r="G74" s="4">
        <v>0</v>
      </c>
      <c r="H74" s="4">
        <v>0</v>
      </c>
      <c r="I74" s="4">
        <v>0</v>
      </c>
      <c r="J74" s="27"/>
    </row>
    <row r="75" spans="1:14" ht="12" customHeight="1" x14ac:dyDescent="0.25">
      <c r="A75" s="32" t="s">
        <v>3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4" ht="26.25" customHeight="1" x14ac:dyDescent="0.25">
      <c r="A76" s="27" t="s">
        <v>29</v>
      </c>
      <c r="B76" s="28" t="s">
        <v>5</v>
      </c>
      <c r="C76" s="26">
        <v>45292</v>
      </c>
      <c r="D76" s="26">
        <v>46387</v>
      </c>
      <c r="E76" s="13" t="s">
        <v>6</v>
      </c>
      <c r="F76" s="3" t="s">
        <v>41</v>
      </c>
      <c r="G76" s="20">
        <f>SUM(G77:G79)</f>
        <v>71898600</v>
      </c>
      <c r="H76" s="20">
        <f t="shared" ref="H76" si="19">SUM(H77:H79)</f>
        <v>74660438.5</v>
      </c>
      <c r="I76" s="20">
        <f t="shared" ref="I76" si="20">SUM(I77:I79)</f>
        <v>77603088.060000002</v>
      </c>
      <c r="J76" s="27" t="s">
        <v>31</v>
      </c>
    </row>
    <row r="77" spans="1:14" ht="26.25" customHeight="1" x14ac:dyDescent="0.25">
      <c r="A77" s="27"/>
      <c r="B77" s="28"/>
      <c r="C77" s="26"/>
      <c r="D77" s="26"/>
      <c r="E77" s="13" t="s">
        <v>8</v>
      </c>
      <c r="F77" s="3" t="s">
        <v>9</v>
      </c>
      <c r="G77" s="20">
        <v>0</v>
      </c>
      <c r="H77" s="20">
        <v>0</v>
      </c>
      <c r="I77" s="20">
        <v>0</v>
      </c>
      <c r="J77" s="27"/>
    </row>
    <row r="78" spans="1:14" ht="26.25" customHeight="1" x14ac:dyDescent="0.25">
      <c r="A78" s="27"/>
      <c r="B78" s="28"/>
      <c r="C78" s="26"/>
      <c r="D78" s="26"/>
      <c r="E78" s="13" t="s">
        <v>10</v>
      </c>
      <c r="F78" s="3" t="s">
        <v>9</v>
      </c>
      <c r="G78" s="20">
        <v>0</v>
      </c>
      <c r="H78" s="20">
        <v>0</v>
      </c>
      <c r="I78" s="20">
        <v>0</v>
      </c>
      <c r="J78" s="27"/>
    </row>
    <row r="79" spans="1:14" ht="26.25" customHeight="1" x14ac:dyDescent="0.25">
      <c r="A79" s="27"/>
      <c r="B79" s="28"/>
      <c r="C79" s="26"/>
      <c r="D79" s="26"/>
      <c r="E79" s="13" t="s">
        <v>11</v>
      </c>
      <c r="F79" s="3" t="s">
        <v>9</v>
      </c>
      <c r="G79" s="20">
        <v>71898600</v>
      </c>
      <c r="H79" s="20">
        <v>74660438.5</v>
      </c>
      <c r="I79" s="20">
        <v>77603088.060000002</v>
      </c>
      <c r="J79" s="27"/>
      <c r="K79" s="6"/>
    </row>
    <row r="80" spans="1:14" ht="60" customHeight="1" x14ac:dyDescent="0.25">
      <c r="A80" s="27" t="s">
        <v>32</v>
      </c>
      <c r="B80" s="28" t="s">
        <v>5</v>
      </c>
      <c r="C80" s="26">
        <v>45292</v>
      </c>
      <c r="D80" s="26">
        <v>46387</v>
      </c>
      <c r="E80" s="13" t="s">
        <v>6</v>
      </c>
      <c r="F80" s="3" t="s">
        <v>42</v>
      </c>
      <c r="G80" s="20">
        <f>SUM(G81:G83)</f>
        <v>507058783.80000001</v>
      </c>
      <c r="H80" s="20">
        <f t="shared" ref="H80" si="21">SUM(H81:H83)</f>
        <v>540952857.00999999</v>
      </c>
      <c r="I80" s="20">
        <f t="shared" ref="I80" si="22">SUM(I81:I83)</f>
        <v>563321197.76999998</v>
      </c>
      <c r="J80" s="27" t="s">
        <v>93</v>
      </c>
    </row>
    <row r="81" spans="1:13" ht="60" customHeight="1" x14ac:dyDescent="0.25">
      <c r="A81" s="27"/>
      <c r="B81" s="28"/>
      <c r="C81" s="26"/>
      <c r="D81" s="26"/>
      <c r="E81" s="13" t="s">
        <v>8</v>
      </c>
      <c r="F81" s="3" t="s">
        <v>9</v>
      </c>
      <c r="G81" s="20">
        <v>0</v>
      </c>
      <c r="H81" s="20">
        <v>0</v>
      </c>
      <c r="I81" s="20">
        <v>0</v>
      </c>
      <c r="J81" s="27"/>
    </row>
    <row r="82" spans="1:13" ht="60" customHeight="1" x14ac:dyDescent="0.25">
      <c r="A82" s="27"/>
      <c r="B82" s="28"/>
      <c r="C82" s="26"/>
      <c r="D82" s="26"/>
      <c r="E82" s="13" t="s">
        <v>10</v>
      </c>
      <c r="F82" s="3" t="s">
        <v>9</v>
      </c>
      <c r="G82" s="20">
        <v>507058783.80000001</v>
      </c>
      <c r="H82" s="20">
        <v>540952857.00999999</v>
      </c>
      <c r="I82" s="20">
        <v>563321197.76999998</v>
      </c>
      <c r="J82" s="27"/>
      <c r="K82" s="6"/>
    </row>
    <row r="83" spans="1:13" ht="60" customHeight="1" x14ac:dyDescent="0.25">
      <c r="A83" s="27"/>
      <c r="B83" s="28"/>
      <c r="C83" s="26"/>
      <c r="D83" s="26"/>
      <c r="E83" s="13" t="s">
        <v>11</v>
      </c>
      <c r="F83" s="3" t="s">
        <v>9</v>
      </c>
      <c r="G83" s="20">
        <v>0</v>
      </c>
      <c r="H83" s="20">
        <v>0</v>
      </c>
      <c r="I83" s="20">
        <v>0</v>
      </c>
      <c r="J83" s="27"/>
    </row>
    <row r="84" spans="1:13" ht="57.75" customHeight="1" x14ac:dyDescent="0.25">
      <c r="A84" s="27" t="s">
        <v>32</v>
      </c>
      <c r="B84" s="28" t="s">
        <v>5</v>
      </c>
      <c r="C84" s="26">
        <v>45292</v>
      </c>
      <c r="D84" s="26">
        <v>46387</v>
      </c>
      <c r="E84" s="13" t="s">
        <v>6</v>
      </c>
      <c r="F84" s="3" t="s">
        <v>44</v>
      </c>
      <c r="G84" s="20">
        <f>SUM(G85:G87)</f>
        <v>28205201.879999999</v>
      </c>
      <c r="H84" s="20">
        <f t="shared" ref="H84" si="23">SUM(H85:H87)</f>
        <v>29272636.16</v>
      </c>
      <c r="I84" s="20">
        <f t="shared" ref="I84" si="24">SUM(I85:I87)</f>
        <v>31506091.760000002</v>
      </c>
      <c r="J84" s="27" t="s">
        <v>93</v>
      </c>
    </row>
    <row r="85" spans="1:13" ht="57.75" customHeight="1" x14ac:dyDescent="0.25">
      <c r="A85" s="27"/>
      <c r="B85" s="28"/>
      <c r="C85" s="26"/>
      <c r="D85" s="26"/>
      <c r="E85" s="13" t="s">
        <v>8</v>
      </c>
      <c r="F85" s="3" t="s">
        <v>9</v>
      </c>
      <c r="G85" s="20">
        <v>0</v>
      </c>
      <c r="H85" s="20">
        <v>0</v>
      </c>
      <c r="I85" s="20">
        <v>0</v>
      </c>
      <c r="J85" s="27"/>
    </row>
    <row r="86" spans="1:13" ht="57.75" customHeight="1" x14ac:dyDescent="0.25">
      <c r="A86" s="27"/>
      <c r="B86" s="28"/>
      <c r="C86" s="26"/>
      <c r="D86" s="26"/>
      <c r="E86" s="13" t="s">
        <v>10</v>
      </c>
      <c r="F86" s="3" t="s">
        <v>9</v>
      </c>
      <c r="G86" s="20">
        <v>28205201.879999999</v>
      </c>
      <c r="H86" s="20">
        <v>29272636.16</v>
      </c>
      <c r="I86" s="20">
        <v>31506091.760000002</v>
      </c>
      <c r="J86" s="27"/>
      <c r="K86" s="6"/>
    </row>
    <row r="87" spans="1:13" ht="57.75" customHeight="1" x14ac:dyDescent="0.25">
      <c r="A87" s="27"/>
      <c r="B87" s="28"/>
      <c r="C87" s="26"/>
      <c r="D87" s="26"/>
      <c r="E87" s="13" t="s">
        <v>11</v>
      </c>
      <c r="F87" s="3" t="s">
        <v>9</v>
      </c>
      <c r="G87" s="20">
        <v>0</v>
      </c>
      <c r="H87" s="20">
        <v>0</v>
      </c>
      <c r="I87" s="20">
        <v>0</v>
      </c>
      <c r="J87" s="27"/>
    </row>
    <row r="88" spans="1:13" ht="26.25" customHeight="1" x14ac:dyDescent="0.25">
      <c r="A88" s="27" t="s">
        <v>155</v>
      </c>
      <c r="B88" s="27" t="s">
        <v>116</v>
      </c>
      <c r="C88" s="26">
        <v>45292</v>
      </c>
      <c r="D88" s="26">
        <v>45657</v>
      </c>
      <c r="E88" s="13" t="s">
        <v>6</v>
      </c>
      <c r="F88" s="3" t="s">
        <v>45</v>
      </c>
      <c r="G88" s="20">
        <f>SUM(G89:G91)</f>
        <v>556870.43999999994</v>
      </c>
      <c r="H88" s="20">
        <f t="shared" ref="H88:I88" si="25">SUM(H89:H91)</f>
        <v>0</v>
      </c>
      <c r="I88" s="20">
        <f t="shared" si="25"/>
        <v>0</v>
      </c>
      <c r="J88" s="27" t="s">
        <v>118</v>
      </c>
      <c r="K88" s="2"/>
      <c r="L88" s="2"/>
      <c r="M88" s="2"/>
    </row>
    <row r="89" spans="1:13" ht="26.25" customHeight="1" x14ac:dyDescent="0.25">
      <c r="A89" s="27"/>
      <c r="B89" s="27"/>
      <c r="C89" s="26"/>
      <c r="D89" s="26"/>
      <c r="E89" s="13" t="s">
        <v>8</v>
      </c>
      <c r="F89" s="3" t="s">
        <v>9</v>
      </c>
      <c r="G89" s="20">
        <v>0</v>
      </c>
      <c r="H89" s="20">
        <v>0</v>
      </c>
      <c r="I89" s="20">
        <v>0</v>
      </c>
      <c r="J89" s="27"/>
    </row>
    <row r="90" spans="1:13" ht="26.25" customHeight="1" x14ac:dyDescent="0.25">
      <c r="A90" s="27"/>
      <c r="B90" s="27"/>
      <c r="C90" s="26"/>
      <c r="D90" s="26"/>
      <c r="E90" s="13" t="s">
        <v>10</v>
      </c>
      <c r="F90" s="3" t="s">
        <v>9</v>
      </c>
      <c r="G90" s="20">
        <v>0</v>
      </c>
      <c r="H90" s="20">
        <v>0</v>
      </c>
      <c r="I90" s="20">
        <v>0</v>
      </c>
      <c r="J90" s="27"/>
    </row>
    <row r="91" spans="1:13" ht="26.25" customHeight="1" x14ac:dyDescent="0.25">
      <c r="A91" s="27"/>
      <c r="B91" s="27"/>
      <c r="C91" s="26"/>
      <c r="D91" s="26"/>
      <c r="E91" s="13" t="s">
        <v>11</v>
      </c>
      <c r="F91" s="3" t="s">
        <v>9</v>
      </c>
      <c r="G91" s="20">
        <v>556870.43999999994</v>
      </c>
      <c r="H91" s="20">
        <v>0</v>
      </c>
      <c r="I91" s="20">
        <v>0</v>
      </c>
      <c r="J91" s="27"/>
      <c r="K91" s="6"/>
    </row>
    <row r="92" spans="1:13" ht="20.25" customHeight="1" x14ac:dyDescent="0.25">
      <c r="A92" s="27" t="s">
        <v>156</v>
      </c>
      <c r="B92" s="27" t="s">
        <v>112</v>
      </c>
      <c r="C92" s="26">
        <v>45292</v>
      </c>
      <c r="D92" s="26">
        <v>45657</v>
      </c>
      <c r="E92" s="13" t="s">
        <v>6</v>
      </c>
      <c r="F92" s="3" t="s">
        <v>45</v>
      </c>
      <c r="G92" s="20">
        <f>SUM(G93:G95)</f>
        <v>851402.83</v>
      </c>
      <c r="H92" s="20">
        <f t="shared" ref="H92:I92" si="26">SUM(H93:H95)</f>
        <v>0</v>
      </c>
      <c r="I92" s="20">
        <f t="shared" si="26"/>
        <v>0</v>
      </c>
      <c r="J92" s="27" t="s">
        <v>158</v>
      </c>
    </row>
    <row r="93" spans="1:13" ht="25.5" customHeight="1" x14ac:dyDescent="0.25">
      <c r="A93" s="27"/>
      <c r="B93" s="27"/>
      <c r="C93" s="26"/>
      <c r="D93" s="26"/>
      <c r="E93" s="13" t="s">
        <v>8</v>
      </c>
      <c r="F93" s="3" t="s">
        <v>9</v>
      </c>
      <c r="G93" s="20">
        <v>0</v>
      </c>
      <c r="H93" s="20">
        <v>0</v>
      </c>
      <c r="I93" s="20">
        <v>0</v>
      </c>
      <c r="J93" s="27"/>
    </row>
    <row r="94" spans="1:13" ht="25.5" customHeight="1" x14ac:dyDescent="0.25">
      <c r="A94" s="27"/>
      <c r="B94" s="27"/>
      <c r="C94" s="26"/>
      <c r="D94" s="26"/>
      <c r="E94" s="13" t="s">
        <v>10</v>
      </c>
      <c r="F94" s="3" t="s">
        <v>9</v>
      </c>
      <c r="G94" s="20">
        <v>0</v>
      </c>
      <c r="H94" s="20">
        <v>0</v>
      </c>
      <c r="I94" s="20">
        <v>0</v>
      </c>
      <c r="J94" s="27"/>
    </row>
    <row r="95" spans="1:13" ht="20.25" customHeight="1" x14ac:dyDescent="0.25">
      <c r="A95" s="27"/>
      <c r="B95" s="27"/>
      <c r="C95" s="26"/>
      <c r="D95" s="26"/>
      <c r="E95" s="13" t="s">
        <v>11</v>
      </c>
      <c r="F95" s="3" t="s">
        <v>9</v>
      </c>
      <c r="G95" s="20">
        <v>851402.83</v>
      </c>
      <c r="H95" s="20">
        <v>0</v>
      </c>
      <c r="I95" s="20">
        <v>0</v>
      </c>
      <c r="J95" s="27"/>
    </row>
    <row r="96" spans="1:13" ht="26.25" customHeight="1" x14ac:dyDescent="0.25">
      <c r="A96" s="27" t="s">
        <v>157</v>
      </c>
      <c r="B96" s="27" t="s">
        <v>113</v>
      </c>
      <c r="C96" s="26">
        <v>45292</v>
      </c>
      <c r="D96" s="26">
        <v>46022</v>
      </c>
      <c r="E96" s="13" t="s">
        <v>6</v>
      </c>
      <c r="F96" s="3" t="s">
        <v>45</v>
      </c>
      <c r="G96" s="20">
        <f>SUM(G97:G99)</f>
        <v>726683.63</v>
      </c>
      <c r="H96" s="20">
        <f t="shared" ref="H96:I96" si="27">SUM(H97:H99)</f>
        <v>2350816.66</v>
      </c>
      <c r="I96" s="20">
        <f t="shared" si="27"/>
        <v>0</v>
      </c>
      <c r="J96" s="27" t="s">
        <v>118</v>
      </c>
    </row>
    <row r="97" spans="1:10" ht="26.25" customHeight="1" x14ac:dyDescent="0.25">
      <c r="A97" s="27"/>
      <c r="B97" s="27"/>
      <c r="C97" s="26"/>
      <c r="D97" s="26"/>
      <c r="E97" s="13" t="s">
        <v>8</v>
      </c>
      <c r="F97" s="3" t="s">
        <v>9</v>
      </c>
      <c r="G97" s="20">
        <v>0</v>
      </c>
      <c r="H97" s="20">
        <v>0</v>
      </c>
      <c r="I97" s="20">
        <v>0</v>
      </c>
      <c r="J97" s="27"/>
    </row>
    <row r="98" spans="1:10" ht="26.25" customHeight="1" x14ac:dyDescent="0.25">
      <c r="A98" s="27"/>
      <c r="B98" s="27"/>
      <c r="C98" s="26"/>
      <c r="D98" s="26"/>
      <c r="E98" s="13" t="s">
        <v>10</v>
      </c>
      <c r="F98" s="3" t="s">
        <v>9</v>
      </c>
      <c r="G98" s="20">
        <v>0</v>
      </c>
      <c r="H98" s="20">
        <v>0</v>
      </c>
      <c r="I98" s="20">
        <v>0</v>
      </c>
      <c r="J98" s="27"/>
    </row>
    <row r="99" spans="1:10" ht="26.25" customHeight="1" x14ac:dyDescent="0.25">
      <c r="A99" s="27"/>
      <c r="B99" s="27"/>
      <c r="C99" s="26"/>
      <c r="D99" s="26"/>
      <c r="E99" s="13" t="s">
        <v>11</v>
      </c>
      <c r="F99" s="3" t="s">
        <v>9</v>
      </c>
      <c r="G99" s="20">
        <v>726683.63</v>
      </c>
      <c r="H99" s="20">
        <v>2350816.66</v>
      </c>
      <c r="I99" s="20">
        <v>0</v>
      </c>
      <c r="J99" s="27"/>
    </row>
    <row r="100" spans="1:10" ht="26.25" customHeight="1" x14ac:dyDescent="0.25">
      <c r="A100" s="27" t="s">
        <v>159</v>
      </c>
      <c r="B100" s="27" t="s">
        <v>117</v>
      </c>
      <c r="C100" s="26">
        <v>45292</v>
      </c>
      <c r="D100" s="26">
        <v>46022</v>
      </c>
      <c r="E100" s="13" t="s">
        <v>6</v>
      </c>
      <c r="F100" s="3" t="s">
        <v>45</v>
      </c>
      <c r="G100" s="20">
        <f>SUM(G101:G103)</f>
        <v>111581.96</v>
      </c>
      <c r="H100" s="20">
        <f t="shared" ref="H100:I100" si="28">SUM(H101:H103)</f>
        <v>2602900</v>
      </c>
      <c r="I100" s="20">
        <f t="shared" si="28"/>
        <v>0</v>
      </c>
      <c r="J100" s="27" t="s">
        <v>118</v>
      </c>
    </row>
    <row r="101" spans="1:10" ht="26.25" customHeight="1" x14ac:dyDescent="0.25">
      <c r="A101" s="27"/>
      <c r="B101" s="27"/>
      <c r="C101" s="26"/>
      <c r="D101" s="26"/>
      <c r="E101" s="13" t="s">
        <v>8</v>
      </c>
      <c r="F101" s="3" t="s">
        <v>9</v>
      </c>
      <c r="G101" s="20">
        <v>0</v>
      </c>
      <c r="H101" s="20">
        <v>0</v>
      </c>
      <c r="I101" s="20">
        <v>0</v>
      </c>
      <c r="J101" s="27"/>
    </row>
    <row r="102" spans="1:10" ht="26.25" customHeight="1" x14ac:dyDescent="0.25">
      <c r="A102" s="27"/>
      <c r="B102" s="27"/>
      <c r="C102" s="26"/>
      <c r="D102" s="26"/>
      <c r="E102" s="13" t="s">
        <v>10</v>
      </c>
      <c r="F102" s="3" t="s">
        <v>9</v>
      </c>
      <c r="G102" s="20">
        <v>0</v>
      </c>
      <c r="H102" s="20">
        <v>0</v>
      </c>
      <c r="I102" s="20">
        <v>0</v>
      </c>
      <c r="J102" s="27"/>
    </row>
    <row r="103" spans="1:10" ht="26.25" customHeight="1" x14ac:dyDescent="0.25">
      <c r="A103" s="27"/>
      <c r="B103" s="27"/>
      <c r="C103" s="26"/>
      <c r="D103" s="26"/>
      <c r="E103" s="13" t="s">
        <v>11</v>
      </c>
      <c r="F103" s="3" t="s">
        <v>9</v>
      </c>
      <c r="G103" s="20">
        <v>111581.96</v>
      </c>
      <c r="H103" s="20">
        <v>2602900</v>
      </c>
      <c r="I103" s="20">
        <v>0</v>
      </c>
      <c r="J103" s="27"/>
    </row>
    <row r="104" spans="1:10" ht="28.5" customHeight="1" x14ac:dyDescent="0.25">
      <c r="A104" s="27" t="s">
        <v>160</v>
      </c>
      <c r="B104" s="27" t="s">
        <v>119</v>
      </c>
      <c r="C104" s="26">
        <v>46023</v>
      </c>
      <c r="D104" s="26">
        <v>46387</v>
      </c>
      <c r="E104" s="13" t="s">
        <v>6</v>
      </c>
      <c r="F104" s="3" t="s">
        <v>45</v>
      </c>
      <c r="G104" s="20">
        <f>SUM(G105:G107)</f>
        <v>0</v>
      </c>
      <c r="H104" s="20">
        <f t="shared" ref="H104:I104" si="29">SUM(H105:H107)</f>
        <v>0</v>
      </c>
      <c r="I104" s="20">
        <f t="shared" si="29"/>
        <v>2425499.9900000002</v>
      </c>
      <c r="J104" s="27" t="s">
        <v>118</v>
      </c>
    </row>
    <row r="105" spans="1:10" ht="28.5" customHeight="1" x14ac:dyDescent="0.25">
      <c r="A105" s="27"/>
      <c r="B105" s="27"/>
      <c r="C105" s="26"/>
      <c r="D105" s="26"/>
      <c r="E105" s="13" t="s">
        <v>8</v>
      </c>
      <c r="F105" s="3" t="s">
        <v>9</v>
      </c>
      <c r="G105" s="20">
        <v>0</v>
      </c>
      <c r="H105" s="20">
        <v>0</v>
      </c>
      <c r="I105" s="20">
        <v>0</v>
      </c>
      <c r="J105" s="27"/>
    </row>
    <row r="106" spans="1:10" ht="28.5" customHeight="1" x14ac:dyDescent="0.25">
      <c r="A106" s="27"/>
      <c r="B106" s="27"/>
      <c r="C106" s="26"/>
      <c r="D106" s="26"/>
      <c r="E106" s="13" t="s">
        <v>10</v>
      </c>
      <c r="F106" s="3" t="s">
        <v>9</v>
      </c>
      <c r="G106" s="20">
        <v>0</v>
      </c>
      <c r="H106" s="20">
        <v>0</v>
      </c>
      <c r="I106" s="20">
        <v>0</v>
      </c>
      <c r="J106" s="27"/>
    </row>
    <row r="107" spans="1:10" ht="28.5" customHeight="1" x14ac:dyDescent="0.25">
      <c r="A107" s="27"/>
      <c r="B107" s="27"/>
      <c r="C107" s="26"/>
      <c r="D107" s="26"/>
      <c r="E107" s="13" t="s">
        <v>11</v>
      </c>
      <c r="F107" s="3" t="s">
        <v>9</v>
      </c>
      <c r="G107" s="20">
        <v>0</v>
      </c>
      <c r="H107" s="20">
        <v>0</v>
      </c>
      <c r="I107" s="20">
        <v>2425499.9900000002</v>
      </c>
      <c r="J107" s="27"/>
    </row>
    <row r="108" spans="1:10" ht="27.75" customHeight="1" x14ac:dyDescent="0.25">
      <c r="A108" s="27" t="s">
        <v>165</v>
      </c>
      <c r="B108" s="27" t="s">
        <v>132</v>
      </c>
      <c r="C108" s="26">
        <v>45292</v>
      </c>
      <c r="D108" s="26">
        <v>46387</v>
      </c>
      <c r="E108" s="13" t="s">
        <v>6</v>
      </c>
      <c r="F108" s="3" t="s">
        <v>45</v>
      </c>
      <c r="G108" s="20">
        <f>SUM(G109:G111)</f>
        <v>763126.47</v>
      </c>
      <c r="H108" s="20">
        <f t="shared" ref="H108:I108" si="30">SUM(H109:H111)</f>
        <v>0</v>
      </c>
      <c r="I108" s="20">
        <f t="shared" si="30"/>
        <v>3074500</v>
      </c>
      <c r="J108" s="29" t="s">
        <v>118</v>
      </c>
    </row>
    <row r="109" spans="1:10" ht="27.75" customHeight="1" x14ac:dyDescent="0.25">
      <c r="A109" s="27"/>
      <c r="B109" s="27"/>
      <c r="C109" s="26"/>
      <c r="D109" s="26"/>
      <c r="E109" s="13" t="s">
        <v>8</v>
      </c>
      <c r="F109" s="3" t="s">
        <v>9</v>
      </c>
      <c r="G109" s="20">
        <v>0</v>
      </c>
      <c r="H109" s="20">
        <v>0</v>
      </c>
      <c r="I109" s="20">
        <v>0</v>
      </c>
      <c r="J109" s="30"/>
    </row>
    <row r="110" spans="1:10" ht="27.75" customHeight="1" x14ac:dyDescent="0.25">
      <c r="A110" s="27"/>
      <c r="B110" s="27"/>
      <c r="C110" s="26"/>
      <c r="D110" s="26"/>
      <c r="E110" s="13" t="s">
        <v>10</v>
      </c>
      <c r="F110" s="3" t="s">
        <v>9</v>
      </c>
      <c r="G110" s="20">
        <v>0</v>
      </c>
      <c r="H110" s="20">
        <v>0</v>
      </c>
      <c r="I110" s="20">
        <v>0</v>
      </c>
      <c r="J110" s="30"/>
    </row>
    <row r="111" spans="1:10" ht="27.75" customHeight="1" x14ac:dyDescent="0.25">
      <c r="A111" s="27"/>
      <c r="B111" s="27"/>
      <c r="C111" s="26"/>
      <c r="D111" s="26"/>
      <c r="E111" s="13" t="s">
        <v>11</v>
      </c>
      <c r="F111" s="3" t="s">
        <v>9</v>
      </c>
      <c r="G111" s="20">
        <v>763126.47</v>
      </c>
      <c r="H111" s="20">
        <v>0</v>
      </c>
      <c r="I111" s="20">
        <v>3074500</v>
      </c>
      <c r="J111" s="31"/>
    </row>
    <row r="112" spans="1:10" ht="22.5" customHeight="1" x14ac:dyDescent="0.25">
      <c r="A112" s="27" t="s">
        <v>161</v>
      </c>
      <c r="B112" s="27" t="s">
        <v>125</v>
      </c>
      <c r="C112" s="26">
        <v>45292</v>
      </c>
      <c r="D112" s="26">
        <v>45657</v>
      </c>
      <c r="E112" s="13" t="s">
        <v>6</v>
      </c>
      <c r="F112" s="3" t="s">
        <v>45</v>
      </c>
      <c r="G112" s="20">
        <f>SUM(G113:G115)</f>
        <v>100000</v>
      </c>
      <c r="H112" s="20">
        <f t="shared" ref="H112:I112" si="31">SUM(H113:H115)</f>
        <v>0</v>
      </c>
      <c r="I112" s="20">
        <f t="shared" si="31"/>
        <v>0</v>
      </c>
      <c r="J112" s="27" t="s">
        <v>162</v>
      </c>
    </row>
    <row r="113" spans="1:10" ht="22.5" customHeight="1" x14ac:dyDescent="0.25">
      <c r="A113" s="27"/>
      <c r="B113" s="27"/>
      <c r="C113" s="26"/>
      <c r="D113" s="26"/>
      <c r="E113" s="13" t="s">
        <v>8</v>
      </c>
      <c r="F113" s="3" t="s">
        <v>9</v>
      </c>
      <c r="G113" s="20">
        <v>0</v>
      </c>
      <c r="H113" s="20">
        <v>0</v>
      </c>
      <c r="I113" s="20">
        <v>0</v>
      </c>
      <c r="J113" s="27"/>
    </row>
    <row r="114" spans="1:10" ht="22.5" customHeight="1" x14ac:dyDescent="0.25">
      <c r="A114" s="27"/>
      <c r="B114" s="27"/>
      <c r="C114" s="26"/>
      <c r="D114" s="26"/>
      <c r="E114" s="13" t="s">
        <v>10</v>
      </c>
      <c r="F114" s="3" t="s">
        <v>9</v>
      </c>
      <c r="G114" s="20">
        <v>0</v>
      </c>
      <c r="H114" s="20">
        <v>0</v>
      </c>
      <c r="I114" s="20">
        <v>0</v>
      </c>
      <c r="J114" s="27"/>
    </row>
    <row r="115" spans="1:10" ht="22.5" customHeight="1" x14ac:dyDescent="0.25">
      <c r="A115" s="27"/>
      <c r="B115" s="27"/>
      <c r="C115" s="26"/>
      <c r="D115" s="26"/>
      <c r="E115" s="13" t="s">
        <v>11</v>
      </c>
      <c r="F115" s="3" t="s">
        <v>9</v>
      </c>
      <c r="G115" s="20">
        <v>100000</v>
      </c>
      <c r="H115" s="20">
        <v>0</v>
      </c>
      <c r="I115" s="20">
        <v>0</v>
      </c>
      <c r="J115" s="27"/>
    </row>
    <row r="116" spans="1:10" ht="33.75" customHeight="1" x14ac:dyDescent="0.25">
      <c r="A116" s="27" t="s">
        <v>163</v>
      </c>
      <c r="B116" s="27" t="s">
        <v>120</v>
      </c>
      <c r="C116" s="26">
        <v>45292</v>
      </c>
      <c r="D116" s="26">
        <v>45657</v>
      </c>
      <c r="E116" s="13" t="s">
        <v>6</v>
      </c>
      <c r="F116" s="3" t="s">
        <v>45</v>
      </c>
      <c r="G116" s="20">
        <f>SUM(G117:G119)</f>
        <v>502438.92</v>
      </c>
      <c r="H116" s="20">
        <f t="shared" ref="H116:I116" si="32">SUM(H117:H119)</f>
        <v>0</v>
      </c>
      <c r="I116" s="20">
        <f t="shared" si="32"/>
        <v>0</v>
      </c>
      <c r="J116" s="27" t="s">
        <v>164</v>
      </c>
    </row>
    <row r="117" spans="1:10" ht="33.75" customHeight="1" x14ac:dyDescent="0.25">
      <c r="A117" s="27"/>
      <c r="B117" s="27"/>
      <c r="C117" s="26"/>
      <c r="D117" s="26"/>
      <c r="E117" s="13" t="s">
        <v>8</v>
      </c>
      <c r="F117" s="3" t="s">
        <v>9</v>
      </c>
      <c r="G117" s="20">
        <v>0</v>
      </c>
      <c r="H117" s="20">
        <v>0</v>
      </c>
      <c r="I117" s="20">
        <v>0</v>
      </c>
      <c r="J117" s="27"/>
    </row>
    <row r="118" spans="1:10" ht="33.75" customHeight="1" x14ac:dyDescent="0.25">
      <c r="A118" s="27"/>
      <c r="B118" s="27"/>
      <c r="C118" s="26"/>
      <c r="D118" s="26"/>
      <c r="E118" s="13" t="s">
        <v>10</v>
      </c>
      <c r="F118" s="3" t="s">
        <v>9</v>
      </c>
      <c r="G118" s="20">
        <v>0</v>
      </c>
      <c r="H118" s="20">
        <v>0</v>
      </c>
      <c r="I118" s="20">
        <v>0</v>
      </c>
      <c r="J118" s="27"/>
    </row>
    <row r="119" spans="1:10" ht="33.75" customHeight="1" x14ac:dyDescent="0.25">
      <c r="A119" s="27"/>
      <c r="B119" s="27"/>
      <c r="C119" s="26"/>
      <c r="D119" s="26"/>
      <c r="E119" s="13" t="s">
        <v>11</v>
      </c>
      <c r="F119" s="3" t="s">
        <v>9</v>
      </c>
      <c r="G119" s="20">
        <v>502438.92</v>
      </c>
      <c r="H119" s="20">
        <v>0</v>
      </c>
      <c r="I119" s="20">
        <v>0</v>
      </c>
      <c r="J119" s="27"/>
    </row>
    <row r="120" spans="1:10" ht="27" customHeight="1" x14ac:dyDescent="0.25">
      <c r="A120" s="27" t="s">
        <v>166</v>
      </c>
      <c r="B120" s="27" t="s">
        <v>131</v>
      </c>
      <c r="C120" s="26">
        <v>45292</v>
      </c>
      <c r="D120" s="26">
        <v>46022</v>
      </c>
      <c r="E120" s="13" t="s">
        <v>6</v>
      </c>
      <c r="F120" s="3" t="s">
        <v>45</v>
      </c>
      <c r="G120" s="20">
        <f>SUM(G121:G123)</f>
        <v>2376393.66</v>
      </c>
      <c r="H120" s="20">
        <f t="shared" ref="H120:I120" si="33">SUM(H121:H123)</f>
        <v>519800</v>
      </c>
      <c r="I120" s="20">
        <f t="shared" si="33"/>
        <v>0</v>
      </c>
      <c r="J120" s="27" t="s">
        <v>167</v>
      </c>
    </row>
    <row r="121" spans="1:10" ht="27" customHeight="1" x14ac:dyDescent="0.25">
      <c r="A121" s="27"/>
      <c r="B121" s="27"/>
      <c r="C121" s="26"/>
      <c r="D121" s="26"/>
      <c r="E121" s="13" t="s">
        <v>8</v>
      </c>
      <c r="F121" s="3" t="s">
        <v>9</v>
      </c>
      <c r="G121" s="20">
        <v>0</v>
      </c>
      <c r="H121" s="20">
        <v>0</v>
      </c>
      <c r="I121" s="20">
        <v>0</v>
      </c>
      <c r="J121" s="27"/>
    </row>
    <row r="122" spans="1:10" ht="27" customHeight="1" x14ac:dyDescent="0.25">
      <c r="A122" s="27"/>
      <c r="B122" s="27"/>
      <c r="C122" s="26"/>
      <c r="D122" s="26"/>
      <c r="E122" s="13" t="s">
        <v>10</v>
      </c>
      <c r="F122" s="3" t="s">
        <v>9</v>
      </c>
      <c r="G122" s="20">
        <v>0</v>
      </c>
      <c r="H122" s="20">
        <v>0</v>
      </c>
      <c r="I122" s="20">
        <v>0</v>
      </c>
      <c r="J122" s="27"/>
    </row>
    <row r="123" spans="1:10" ht="27" customHeight="1" x14ac:dyDescent="0.25">
      <c r="A123" s="27"/>
      <c r="B123" s="27"/>
      <c r="C123" s="26"/>
      <c r="D123" s="26"/>
      <c r="E123" s="13" t="s">
        <v>11</v>
      </c>
      <c r="F123" s="3" t="s">
        <v>9</v>
      </c>
      <c r="G123" s="20">
        <v>2376393.66</v>
      </c>
      <c r="H123" s="20">
        <v>519800</v>
      </c>
      <c r="I123" s="20">
        <v>0</v>
      </c>
      <c r="J123" s="27"/>
    </row>
    <row r="124" spans="1:10" ht="27" customHeight="1" x14ac:dyDescent="0.25">
      <c r="A124" s="27" t="s">
        <v>168</v>
      </c>
      <c r="B124" s="27" t="s">
        <v>121</v>
      </c>
      <c r="C124" s="26">
        <v>45292</v>
      </c>
      <c r="D124" s="26">
        <v>45657</v>
      </c>
      <c r="E124" s="13" t="s">
        <v>6</v>
      </c>
      <c r="F124" s="3" t="s">
        <v>45</v>
      </c>
      <c r="G124" s="20">
        <f>SUM(G125:G127)</f>
        <v>520300</v>
      </c>
      <c r="H124" s="20">
        <f t="shared" ref="H124:I124" si="34">SUM(H125:H127)</f>
        <v>0</v>
      </c>
      <c r="I124" s="20">
        <f t="shared" si="34"/>
        <v>0</v>
      </c>
      <c r="J124" s="27" t="s">
        <v>118</v>
      </c>
    </row>
    <row r="125" spans="1:10" ht="27" customHeight="1" x14ac:dyDescent="0.25">
      <c r="A125" s="27"/>
      <c r="B125" s="27"/>
      <c r="C125" s="26"/>
      <c r="D125" s="26"/>
      <c r="E125" s="13" t="s">
        <v>8</v>
      </c>
      <c r="F125" s="3" t="s">
        <v>9</v>
      </c>
      <c r="G125" s="20">
        <v>0</v>
      </c>
      <c r="H125" s="20">
        <v>0</v>
      </c>
      <c r="I125" s="20">
        <v>0</v>
      </c>
      <c r="J125" s="27"/>
    </row>
    <row r="126" spans="1:10" ht="27" customHeight="1" x14ac:dyDescent="0.25">
      <c r="A126" s="27"/>
      <c r="B126" s="27"/>
      <c r="C126" s="26"/>
      <c r="D126" s="26"/>
      <c r="E126" s="13" t="s">
        <v>10</v>
      </c>
      <c r="F126" s="3" t="s">
        <v>9</v>
      </c>
      <c r="G126" s="20">
        <v>0</v>
      </c>
      <c r="H126" s="20">
        <v>0</v>
      </c>
      <c r="I126" s="20">
        <v>0</v>
      </c>
      <c r="J126" s="27"/>
    </row>
    <row r="127" spans="1:10" ht="27" customHeight="1" x14ac:dyDescent="0.25">
      <c r="A127" s="27"/>
      <c r="B127" s="27"/>
      <c r="C127" s="26"/>
      <c r="D127" s="26"/>
      <c r="E127" s="13" t="s">
        <v>11</v>
      </c>
      <c r="F127" s="3" t="s">
        <v>9</v>
      </c>
      <c r="G127" s="20">
        <v>520300</v>
      </c>
      <c r="H127" s="20">
        <v>0</v>
      </c>
      <c r="I127" s="20">
        <v>0</v>
      </c>
      <c r="J127" s="27"/>
    </row>
    <row r="128" spans="1:10" ht="27" customHeight="1" x14ac:dyDescent="0.25">
      <c r="A128" s="27" t="s">
        <v>169</v>
      </c>
      <c r="B128" s="27" t="s">
        <v>133</v>
      </c>
      <c r="C128" s="26">
        <v>45292</v>
      </c>
      <c r="D128" s="26">
        <v>45657</v>
      </c>
      <c r="E128" s="13" t="s">
        <v>6</v>
      </c>
      <c r="F128" s="3" t="s">
        <v>45</v>
      </c>
      <c r="G128" s="20">
        <f>SUM(G129:G131)</f>
        <v>263400</v>
      </c>
      <c r="H128" s="20">
        <f t="shared" ref="H128:I128" si="35">SUM(H129:H131)</f>
        <v>0</v>
      </c>
      <c r="I128" s="20">
        <f t="shared" si="35"/>
        <v>0</v>
      </c>
      <c r="J128" s="27" t="s">
        <v>118</v>
      </c>
    </row>
    <row r="129" spans="1:13" ht="27" customHeight="1" x14ac:dyDescent="0.25">
      <c r="A129" s="27"/>
      <c r="B129" s="27"/>
      <c r="C129" s="26"/>
      <c r="D129" s="26"/>
      <c r="E129" s="13" t="s">
        <v>8</v>
      </c>
      <c r="F129" s="3" t="s">
        <v>9</v>
      </c>
      <c r="G129" s="20">
        <v>0</v>
      </c>
      <c r="H129" s="20">
        <v>0</v>
      </c>
      <c r="I129" s="20">
        <v>0</v>
      </c>
      <c r="J129" s="27"/>
    </row>
    <row r="130" spans="1:13" ht="27" customHeight="1" x14ac:dyDescent="0.25">
      <c r="A130" s="27"/>
      <c r="B130" s="27"/>
      <c r="C130" s="26"/>
      <c r="D130" s="26"/>
      <c r="E130" s="13" t="s">
        <v>10</v>
      </c>
      <c r="F130" s="3" t="s">
        <v>9</v>
      </c>
      <c r="G130" s="20">
        <v>0</v>
      </c>
      <c r="H130" s="20">
        <v>0</v>
      </c>
      <c r="I130" s="20">
        <v>0</v>
      </c>
      <c r="J130" s="27"/>
    </row>
    <row r="131" spans="1:13" ht="27" customHeight="1" x14ac:dyDescent="0.25">
      <c r="A131" s="27"/>
      <c r="B131" s="27"/>
      <c r="C131" s="26"/>
      <c r="D131" s="26"/>
      <c r="E131" s="13" t="s">
        <v>11</v>
      </c>
      <c r="F131" s="3" t="s">
        <v>9</v>
      </c>
      <c r="G131" s="20">
        <v>263400</v>
      </c>
      <c r="H131" s="20">
        <v>0</v>
      </c>
      <c r="I131" s="20">
        <v>0</v>
      </c>
      <c r="J131" s="27"/>
    </row>
    <row r="132" spans="1:13" ht="25.5" customHeight="1" x14ac:dyDescent="0.25">
      <c r="A132" s="27" t="s">
        <v>170</v>
      </c>
      <c r="B132" s="27" t="s">
        <v>56</v>
      </c>
      <c r="C132" s="26">
        <v>45292</v>
      </c>
      <c r="D132" s="26">
        <v>45657</v>
      </c>
      <c r="E132" s="13" t="s">
        <v>6</v>
      </c>
      <c r="F132" s="3" t="s">
        <v>45</v>
      </c>
      <c r="G132" s="20">
        <f>SUM(G133:G135)</f>
        <v>27327.68</v>
      </c>
      <c r="H132" s="20">
        <f t="shared" ref="H132:I132" si="36">SUM(H133:H135)</f>
        <v>0</v>
      </c>
      <c r="I132" s="20">
        <f t="shared" si="36"/>
        <v>0</v>
      </c>
      <c r="J132" s="27" t="s">
        <v>171</v>
      </c>
    </row>
    <row r="133" spans="1:13" ht="25.5" customHeight="1" x14ac:dyDescent="0.25">
      <c r="A133" s="27"/>
      <c r="B133" s="27"/>
      <c r="C133" s="26"/>
      <c r="D133" s="26"/>
      <c r="E133" s="13" t="s">
        <v>8</v>
      </c>
      <c r="F133" s="3" t="s">
        <v>9</v>
      </c>
      <c r="G133" s="20">
        <v>0</v>
      </c>
      <c r="H133" s="20">
        <v>0</v>
      </c>
      <c r="I133" s="20">
        <v>0</v>
      </c>
      <c r="J133" s="27"/>
    </row>
    <row r="134" spans="1:13" ht="25.5" customHeight="1" x14ac:dyDescent="0.25">
      <c r="A134" s="27"/>
      <c r="B134" s="27"/>
      <c r="C134" s="26"/>
      <c r="D134" s="26"/>
      <c r="E134" s="13" t="s">
        <v>10</v>
      </c>
      <c r="F134" s="3" t="s">
        <v>9</v>
      </c>
      <c r="G134" s="20">
        <v>0</v>
      </c>
      <c r="H134" s="20">
        <v>0</v>
      </c>
      <c r="I134" s="20">
        <v>0</v>
      </c>
      <c r="J134" s="27"/>
    </row>
    <row r="135" spans="1:13" ht="25.5" customHeight="1" x14ac:dyDescent="0.25">
      <c r="A135" s="27"/>
      <c r="B135" s="27"/>
      <c r="C135" s="26"/>
      <c r="D135" s="26"/>
      <c r="E135" s="13" t="s">
        <v>11</v>
      </c>
      <c r="F135" s="3" t="s">
        <v>9</v>
      </c>
      <c r="G135" s="20">
        <v>27327.68</v>
      </c>
      <c r="H135" s="20">
        <v>0</v>
      </c>
      <c r="I135" s="20">
        <v>0</v>
      </c>
      <c r="J135" s="27"/>
    </row>
    <row r="136" spans="1:13" ht="48.75" customHeight="1" x14ac:dyDescent="0.25">
      <c r="A136" s="27" t="s">
        <v>173</v>
      </c>
      <c r="B136" s="27" t="s">
        <v>108</v>
      </c>
      <c r="C136" s="26">
        <v>45292</v>
      </c>
      <c r="D136" s="26">
        <v>46022</v>
      </c>
      <c r="E136" s="13" t="s">
        <v>6</v>
      </c>
      <c r="F136" s="3" t="s">
        <v>107</v>
      </c>
      <c r="G136" s="20">
        <f>SUM(G137:G139)</f>
        <v>2000000</v>
      </c>
      <c r="H136" s="20">
        <f t="shared" ref="H136:I136" si="37">SUM(H137:H139)</f>
        <v>2243582.09</v>
      </c>
      <c r="I136" s="20">
        <f t="shared" si="37"/>
        <v>0</v>
      </c>
      <c r="J136" s="27" t="s">
        <v>34</v>
      </c>
      <c r="K136" s="6"/>
      <c r="L136" s="6"/>
      <c r="M136" s="6"/>
    </row>
    <row r="137" spans="1:13" ht="48.75" customHeight="1" x14ac:dyDescent="0.25">
      <c r="A137" s="27"/>
      <c r="B137" s="27"/>
      <c r="C137" s="26"/>
      <c r="D137" s="26"/>
      <c r="E137" s="13" t="s">
        <v>8</v>
      </c>
      <c r="F137" s="3" t="s">
        <v>9</v>
      </c>
      <c r="G137" s="20">
        <v>0</v>
      </c>
      <c r="H137" s="20">
        <v>0</v>
      </c>
      <c r="I137" s="20">
        <v>0</v>
      </c>
      <c r="J137" s="27"/>
    </row>
    <row r="138" spans="1:13" ht="48.75" customHeight="1" x14ac:dyDescent="0.25">
      <c r="A138" s="27"/>
      <c r="B138" s="27"/>
      <c r="C138" s="26"/>
      <c r="D138" s="26"/>
      <c r="E138" s="13" t="s">
        <v>10</v>
      </c>
      <c r="F138" s="3" t="s">
        <v>9</v>
      </c>
      <c r="G138" s="10">
        <v>1884600</v>
      </c>
      <c r="H138" s="10">
        <v>2114127.4</v>
      </c>
      <c r="I138" s="20">
        <v>0</v>
      </c>
      <c r="J138" s="27"/>
      <c r="K138" s="6"/>
      <c r="L138" s="6"/>
      <c r="M138" s="6"/>
    </row>
    <row r="139" spans="1:13" ht="48.75" customHeight="1" x14ac:dyDescent="0.25">
      <c r="A139" s="27"/>
      <c r="B139" s="27"/>
      <c r="C139" s="26"/>
      <c r="D139" s="26"/>
      <c r="E139" s="13" t="s">
        <v>11</v>
      </c>
      <c r="F139" s="3" t="s">
        <v>9</v>
      </c>
      <c r="G139" s="10">
        <v>115400</v>
      </c>
      <c r="H139" s="10">
        <v>129454.68999999994</v>
      </c>
      <c r="I139" s="20">
        <v>0</v>
      </c>
      <c r="J139" s="27"/>
      <c r="K139" s="6"/>
      <c r="L139" s="6"/>
      <c r="M139" s="6"/>
    </row>
    <row r="140" spans="1:13" ht="48" customHeight="1" x14ac:dyDescent="0.25">
      <c r="A140" s="27" t="s">
        <v>180</v>
      </c>
      <c r="B140" s="27" t="s">
        <v>172</v>
      </c>
      <c r="C140" s="26">
        <v>45292</v>
      </c>
      <c r="D140" s="26">
        <v>46387</v>
      </c>
      <c r="E140" s="13" t="s">
        <v>6</v>
      </c>
      <c r="F140" s="3" t="s">
        <v>107</v>
      </c>
      <c r="G140" s="20">
        <f>SUM(G141:G143)</f>
        <v>5285259.47</v>
      </c>
      <c r="H140" s="20">
        <f t="shared" ref="H140:I140" si="38">SUM(H141:H143)</f>
        <v>0</v>
      </c>
      <c r="I140" s="20">
        <f t="shared" si="38"/>
        <v>4670926.1899999995</v>
      </c>
      <c r="J140" s="27" t="s">
        <v>34</v>
      </c>
    </row>
    <row r="141" spans="1:13" ht="48" customHeight="1" x14ac:dyDescent="0.25">
      <c r="A141" s="27"/>
      <c r="B141" s="27"/>
      <c r="C141" s="26"/>
      <c r="D141" s="26"/>
      <c r="E141" s="13" t="s">
        <v>8</v>
      </c>
      <c r="F141" s="3" t="s">
        <v>9</v>
      </c>
      <c r="G141" s="20">
        <v>0</v>
      </c>
      <c r="H141" s="20">
        <v>0</v>
      </c>
      <c r="I141" s="20">
        <v>0</v>
      </c>
      <c r="J141" s="27"/>
    </row>
    <row r="142" spans="1:13" ht="48" customHeight="1" x14ac:dyDescent="0.25">
      <c r="A142" s="27"/>
      <c r="B142" s="27"/>
      <c r="C142" s="26"/>
      <c r="D142" s="26"/>
      <c r="E142" s="13" t="s">
        <v>10</v>
      </c>
      <c r="F142" s="3" t="s">
        <v>9</v>
      </c>
      <c r="G142" s="10">
        <v>4980300</v>
      </c>
      <c r="H142" s="20">
        <v>0</v>
      </c>
      <c r="I142" s="10">
        <v>4401413.75</v>
      </c>
      <c r="J142" s="27"/>
    </row>
    <row r="143" spans="1:13" ht="48" customHeight="1" x14ac:dyDescent="0.25">
      <c r="A143" s="27"/>
      <c r="B143" s="27"/>
      <c r="C143" s="26"/>
      <c r="D143" s="26"/>
      <c r="E143" s="13" t="s">
        <v>11</v>
      </c>
      <c r="F143" s="3" t="s">
        <v>9</v>
      </c>
      <c r="G143" s="10">
        <v>304959.46999999997</v>
      </c>
      <c r="H143" s="20">
        <v>0</v>
      </c>
      <c r="I143" s="10">
        <v>269512.43999999948</v>
      </c>
      <c r="J143" s="27"/>
    </row>
    <row r="144" spans="1:13" ht="48" customHeight="1" x14ac:dyDescent="0.25">
      <c r="A144" s="27" t="s">
        <v>181</v>
      </c>
      <c r="B144" s="27" t="s">
        <v>182</v>
      </c>
      <c r="C144" s="26">
        <v>46023</v>
      </c>
      <c r="D144" s="26">
        <v>46387</v>
      </c>
      <c r="E144" s="13" t="s">
        <v>6</v>
      </c>
      <c r="F144" s="3" t="s">
        <v>46</v>
      </c>
      <c r="G144" s="20">
        <f>SUM(G145:G147)</f>
        <v>0</v>
      </c>
      <c r="H144" s="20">
        <f t="shared" ref="H144:I144" si="39">SUM(H145:H147)</f>
        <v>0</v>
      </c>
      <c r="I144" s="20">
        <f t="shared" si="39"/>
        <v>4302641.5</v>
      </c>
      <c r="J144" s="27" t="s">
        <v>34</v>
      </c>
    </row>
    <row r="145" spans="1:10" ht="48" customHeight="1" x14ac:dyDescent="0.25">
      <c r="A145" s="27"/>
      <c r="B145" s="27"/>
      <c r="C145" s="26"/>
      <c r="D145" s="26"/>
      <c r="E145" s="13" t="s">
        <v>8</v>
      </c>
      <c r="F145" s="3" t="s">
        <v>9</v>
      </c>
      <c r="G145" s="20">
        <v>0</v>
      </c>
      <c r="H145" s="20">
        <v>0</v>
      </c>
      <c r="I145" s="20">
        <v>0</v>
      </c>
      <c r="J145" s="27"/>
    </row>
    <row r="146" spans="1:10" ht="48" customHeight="1" x14ac:dyDescent="0.25">
      <c r="A146" s="27"/>
      <c r="B146" s="27"/>
      <c r="C146" s="26"/>
      <c r="D146" s="26"/>
      <c r="E146" s="13" t="s">
        <v>10</v>
      </c>
      <c r="F146" s="3" t="s">
        <v>9</v>
      </c>
      <c r="G146" s="20">
        <v>0</v>
      </c>
      <c r="H146" s="10">
        <v>0</v>
      </c>
      <c r="I146" s="10">
        <v>4054379.09</v>
      </c>
      <c r="J146" s="27"/>
    </row>
    <row r="147" spans="1:10" ht="48" customHeight="1" x14ac:dyDescent="0.25">
      <c r="A147" s="27"/>
      <c r="B147" s="27"/>
      <c r="C147" s="26"/>
      <c r="D147" s="26"/>
      <c r="E147" s="13" t="s">
        <v>11</v>
      </c>
      <c r="F147" s="3" t="s">
        <v>9</v>
      </c>
      <c r="G147" s="20">
        <v>0</v>
      </c>
      <c r="H147" s="10">
        <v>0</v>
      </c>
      <c r="I147" s="10">
        <v>248262.41000000015</v>
      </c>
      <c r="J147" s="27"/>
    </row>
    <row r="148" spans="1:10" ht="48" customHeight="1" x14ac:dyDescent="0.25">
      <c r="A148" s="27" t="s">
        <v>175</v>
      </c>
      <c r="B148" s="27" t="s">
        <v>174</v>
      </c>
      <c r="C148" s="26">
        <v>45658</v>
      </c>
      <c r="D148" s="26">
        <v>46022</v>
      </c>
      <c r="E148" s="13" t="s">
        <v>6</v>
      </c>
      <c r="F148" s="3" t="s">
        <v>46</v>
      </c>
      <c r="G148" s="20">
        <f>SUM(G149:G151)</f>
        <v>0</v>
      </c>
      <c r="H148" s="20">
        <f t="shared" ref="H148:I148" si="40">SUM(H149:H151)</f>
        <v>7232413.79</v>
      </c>
      <c r="I148" s="20">
        <f t="shared" si="40"/>
        <v>0</v>
      </c>
      <c r="J148" s="27" t="s">
        <v>34</v>
      </c>
    </row>
    <row r="149" spans="1:10" ht="48" customHeight="1" x14ac:dyDescent="0.25">
      <c r="A149" s="27"/>
      <c r="B149" s="27"/>
      <c r="C149" s="26"/>
      <c r="D149" s="26"/>
      <c r="E149" s="13" t="s">
        <v>8</v>
      </c>
      <c r="F149" s="3" t="s">
        <v>9</v>
      </c>
      <c r="G149" s="20">
        <v>0</v>
      </c>
      <c r="H149" s="20">
        <v>0</v>
      </c>
      <c r="I149" s="20">
        <v>0</v>
      </c>
      <c r="J149" s="27"/>
    </row>
    <row r="150" spans="1:10" ht="48" customHeight="1" x14ac:dyDescent="0.25">
      <c r="A150" s="27"/>
      <c r="B150" s="27"/>
      <c r="C150" s="26"/>
      <c r="D150" s="26"/>
      <c r="E150" s="13" t="s">
        <v>10</v>
      </c>
      <c r="F150" s="3" t="s">
        <v>9</v>
      </c>
      <c r="G150" s="20">
        <v>0</v>
      </c>
      <c r="H150" s="10">
        <v>6815103.5099999998</v>
      </c>
      <c r="I150" s="20">
        <v>0</v>
      </c>
      <c r="J150" s="27"/>
    </row>
    <row r="151" spans="1:10" ht="48" customHeight="1" x14ac:dyDescent="0.25">
      <c r="A151" s="27"/>
      <c r="B151" s="27"/>
      <c r="C151" s="26"/>
      <c r="D151" s="26"/>
      <c r="E151" s="13" t="s">
        <v>11</v>
      </c>
      <c r="F151" s="3" t="s">
        <v>9</v>
      </c>
      <c r="G151" s="20">
        <v>0</v>
      </c>
      <c r="H151" s="10">
        <v>417310.28000000026</v>
      </c>
      <c r="I151" s="20">
        <v>0</v>
      </c>
      <c r="J151" s="27"/>
    </row>
    <row r="152" spans="1:10" ht="48" customHeight="1" x14ac:dyDescent="0.25">
      <c r="A152" s="27" t="s">
        <v>178</v>
      </c>
      <c r="B152" s="27" t="s">
        <v>176</v>
      </c>
      <c r="C152" s="26">
        <v>45658</v>
      </c>
      <c r="D152" s="26">
        <v>46387</v>
      </c>
      <c r="E152" s="13" t="s">
        <v>6</v>
      </c>
      <c r="F152" s="3" t="s">
        <v>46</v>
      </c>
      <c r="G152" s="20">
        <f>SUM(G153:G155)</f>
        <v>0</v>
      </c>
      <c r="H152" s="20">
        <f t="shared" ref="H152:I152" si="41">SUM(H153:H155)</f>
        <v>1297626.77</v>
      </c>
      <c r="I152" s="20">
        <f t="shared" si="41"/>
        <v>4441954.3499999996</v>
      </c>
      <c r="J152" s="27" t="s">
        <v>34</v>
      </c>
    </row>
    <row r="153" spans="1:10" ht="48" customHeight="1" x14ac:dyDescent="0.25">
      <c r="A153" s="27"/>
      <c r="B153" s="27"/>
      <c r="C153" s="26"/>
      <c r="D153" s="26"/>
      <c r="E153" s="13" t="s">
        <v>8</v>
      </c>
      <c r="F153" s="3" t="s">
        <v>9</v>
      </c>
      <c r="G153" s="20">
        <v>0</v>
      </c>
      <c r="H153" s="20">
        <v>0</v>
      </c>
      <c r="I153" s="20">
        <v>0</v>
      </c>
      <c r="J153" s="27"/>
    </row>
    <row r="154" spans="1:10" ht="48" customHeight="1" x14ac:dyDescent="0.25">
      <c r="A154" s="27"/>
      <c r="B154" s="27"/>
      <c r="C154" s="26"/>
      <c r="D154" s="26"/>
      <c r="E154" s="13" t="s">
        <v>10</v>
      </c>
      <c r="F154" s="3" t="s">
        <v>9</v>
      </c>
      <c r="G154" s="20">
        <v>0</v>
      </c>
      <c r="H154" s="10">
        <v>1222753.71</v>
      </c>
      <c r="I154" s="10">
        <v>4185653.58</v>
      </c>
      <c r="J154" s="27"/>
    </row>
    <row r="155" spans="1:10" ht="48" customHeight="1" x14ac:dyDescent="0.25">
      <c r="A155" s="27"/>
      <c r="B155" s="27"/>
      <c r="C155" s="26"/>
      <c r="D155" s="26"/>
      <c r="E155" s="13" t="s">
        <v>11</v>
      </c>
      <c r="F155" s="3" t="s">
        <v>9</v>
      </c>
      <c r="G155" s="20">
        <v>0</v>
      </c>
      <c r="H155" s="10">
        <v>74873.060000000056</v>
      </c>
      <c r="I155" s="10">
        <v>256300.76999999955</v>
      </c>
      <c r="J155" s="27"/>
    </row>
    <row r="156" spans="1:10" ht="48" customHeight="1" x14ac:dyDescent="0.25">
      <c r="A156" s="27" t="s">
        <v>179</v>
      </c>
      <c r="B156" s="27" t="s">
        <v>177</v>
      </c>
      <c r="C156" s="26">
        <v>45658</v>
      </c>
      <c r="D156" s="26">
        <v>46387</v>
      </c>
      <c r="E156" s="13" t="s">
        <v>6</v>
      </c>
      <c r="F156" s="3" t="s">
        <v>46</v>
      </c>
      <c r="G156" s="20">
        <f>SUM(G157:G159)</f>
        <v>0</v>
      </c>
      <c r="H156" s="20">
        <f t="shared" ref="H156" si="42">SUM(H157:H159)</f>
        <v>1335153.75</v>
      </c>
      <c r="I156" s="20">
        <f t="shared" ref="I156" si="43">SUM(I157:I159)</f>
        <v>4441954.3499999996</v>
      </c>
      <c r="J156" s="27" t="s">
        <v>34</v>
      </c>
    </row>
    <row r="157" spans="1:10" ht="48" customHeight="1" x14ac:dyDescent="0.25">
      <c r="A157" s="27"/>
      <c r="B157" s="27"/>
      <c r="C157" s="26"/>
      <c r="D157" s="26"/>
      <c r="E157" s="13" t="s">
        <v>8</v>
      </c>
      <c r="F157" s="3" t="s">
        <v>9</v>
      </c>
      <c r="G157" s="20">
        <v>0</v>
      </c>
      <c r="H157" s="20">
        <v>0</v>
      </c>
      <c r="I157" s="20">
        <v>0</v>
      </c>
      <c r="J157" s="27"/>
    </row>
    <row r="158" spans="1:10" ht="48" customHeight="1" x14ac:dyDescent="0.25">
      <c r="A158" s="27"/>
      <c r="B158" s="27"/>
      <c r="C158" s="26"/>
      <c r="D158" s="26"/>
      <c r="E158" s="13" t="s">
        <v>10</v>
      </c>
      <c r="F158" s="3" t="s">
        <v>9</v>
      </c>
      <c r="G158" s="20">
        <v>0</v>
      </c>
      <c r="H158" s="10">
        <f>825615.38+432500</f>
        <v>1258115.3799999999</v>
      </c>
      <c r="I158" s="10">
        <v>4185653.58</v>
      </c>
      <c r="J158" s="27"/>
    </row>
    <row r="159" spans="1:10" ht="48" customHeight="1" x14ac:dyDescent="0.25">
      <c r="A159" s="27"/>
      <c r="B159" s="27"/>
      <c r="C159" s="26"/>
      <c r="D159" s="26"/>
      <c r="E159" s="13" t="s">
        <v>11</v>
      </c>
      <c r="F159" s="3" t="s">
        <v>9</v>
      </c>
      <c r="G159" s="20">
        <v>0</v>
      </c>
      <c r="H159" s="10">
        <f>50555.03+26483.34</f>
        <v>77038.37</v>
      </c>
      <c r="I159" s="10">
        <v>256300.76999999955</v>
      </c>
      <c r="J159" s="27"/>
    </row>
    <row r="160" spans="1:10" ht="24.75" customHeight="1" x14ac:dyDescent="0.25">
      <c r="A160" s="27" t="s">
        <v>47</v>
      </c>
      <c r="B160" s="28" t="s">
        <v>5</v>
      </c>
      <c r="C160" s="26">
        <v>45292</v>
      </c>
      <c r="D160" s="26">
        <v>46387</v>
      </c>
      <c r="E160" s="13" t="s">
        <v>6</v>
      </c>
      <c r="F160" s="3" t="s">
        <v>48</v>
      </c>
      <c r="G160" s="20">
        <f>SUM(G161:G163)</f>
        <v>1700000</v>
      </c>
      <c r="H160" s="20">
        <f>SUM(H161:H163)</f>
        <v>1144000</v>
      </c>
      <c r="I160" s="20">
        <f t="shared" ref="I160" si="44">SUM(I161:I163)</f>
        <v>1189760</v>
      </c>
      <c r="J160" s="27" t="s">
        <v>94</v>
      </c>
    </row>
    <row r="161" spans="1:11" ht="24.75" customHeight="1" x14ac:dyDescent="0.25">
      <c r="A161" s="27"/>
      <c r="B161" s="28"/>
      <c r="C161" s="26"/>
      <c r="D161" s="26"/>
      <c r="E161" s="13" t="s">
        <v>8</v>
      </c>
      <c r="F161" s="3" t="s">
        <v>9</v>
      </c>
      <c r="G161" s="20">
        <v>0</v>
      </c>
      <c r="H161" s="20">
        <v>0</v>
      </c>
      <c r="I161" s="20">
        <v>0</v>
      </c>
      <c r="J161" s="27"/>
    </row>
    <row r="162" spans="1:11" ht="24.75" customHeight="1" x14ac:dyDescent="0.25">
      <c r="A162" s="27"/>
      <c r="B162" s="28"/>
      <c r="C162" s="26"/>
      <c r="D162" s="26"/>
      <c r="E162" s="13" t="s">
        <v>10</v>
      </c>
      <c r="F162" s="3" t="s">
        <v>9</v>
      </c>
      <c r="G162" s="20">
        <v>0</v>
      </c>
      <c r="H162" s="20">
        <v>0</v>
      </c>
      <c r="I162" s="20">
        <v>0</v>
      </c>
      <c r="J162" s="27"/>
    </row>
    <row r="163" spans="1:11" ht="24.75" customHeight="1" x14ac:dyDescent="0.25">
      <c r="A163" s="27"/>
      <c r="B163" s="28"/>
      <c r="C163" s="26"/>
      <c r="D163" s="26"/>
      <c r="E163" s="13" t="s">
        <v>11</v>
      </c>
      <c r="F163" s="3" t="s">
        <v>9</v>
      </c>
      <c r="G163" s="20">
        <v>1700000</v>
      </c>
      <c r="H163" s="20">
        <v>1144000</v>
      </c>
      <c r="I163" s="20">
        <v>1189760</v>
      </c>
      <c r="J163" s="27"/>
      <c r="K163" s="6"/>
    </row>
    <row r="164" spans="1:11" ht="66" customHeight="1" x14ac:dyDescent="0.25">
      <c r="A164" s="27" t="s">
        <v>194</v>
      </c>
      <c r="B164" s="28" t="s">
        <v>5</v>
      </c>
      <c r="C164" s="26">
        <v>45292</v>
      </c>
      <c r="D164" s="26">
        <v>46387</v>
      </c>
      <c r="E164" s="13" t="s">
        <v>6</v>
      </c>
      <c r="F164" s="3" t="s">
        <v>110</v>
      </c>
      <c r="G164" s="20">
        <f>SUM(G165:G167)</f>
        <v>500000</v>
      </c>
      <c r="H164" s="20">
        <f t="shared" ref="H164:I164" si="45">SUM(H165:H167)</f>
        <v>500000</v>
      </c>
      <c r="I164" s="20">
        <f t="shared" si="45"/>
        <v>500000</v>
      </c>
      <c r="J164" s="27" t="s">
        <v>195</v>
      </c>
    </row>
    <row r="165" spans="1:11" ht="66" customHeight="1" x14ac:dyDescent="0.25">
      <c r="A165" s="27"/>
      <c r="B165" s="28"/>
      <c r="C165" s="26"/>
      <c r="D165" s="26"/>
      <c r="E165" s="13" t="s">
        <v>8</v>
      </c>
      <c r="F165" s="3" t="s">
        <v>9</v>
      </c>
      <c r="G165" s="20">
        <v>0</v>
      </c>
      <c r="H165" s="20">
        <v>0</v>
      </c>
      <c r="I165" s="20">
        <v>0</v>
      </c>
      <c r="J165" s="27"/>
    </row>
    <row r="166" spans="1:11" ht="66" customHeight="1" x14ac:dyDescent="0.25">
      <c r="A166" s="27"/>
      <c r="B166" s="28"/>
      <c r="C166" s="26"/>
      <c r="D166" s="26"/>
      <c r="E166" s="13" t="s">
        <v>10</v>
      </c>
      <c r="F166" s="3" t="s">
        <v>9</v>
      </c>
      <c r="G166" s="20">
        <v>0</v>
      </c>
      <c r="H166" s="20">
        <v>0</v>
      </c>
      <c r="I166" s="20">
        <v>0</v>
      </c>
      <c r="J166" s="27"/>
    </row>
    <row r="167" spans="1:11" ht="66" customHeight="1" x14ac:dyDescent="0.25">
      <c r="A167" s="27"/>
      <c r="B167" s="28"/>
      <c r="C167" s="26"/>
      <c r="D167" s="26"/>
      <c r="E167" s="13" t="s">
        <v>11</v>
      </c>
      <c r="F167" s="3" t="s">
        <v>9</v>
      </c>
      <c r="G167" s="20">
        <v>500000</v>
      </c>
      <c r="H167" s="20">
        <v>500000</v>
      </c>
      <c r="I167" s="20">
        <v>500000</v>
      </c>
      <c r="J167" s="27"/>
      <c r="K167" s="6"/>
    </row>
    <row r="168" spans="1:11" ht="30.75" customHeight="1" x14ac:dyDescent="0.25">
      <c r="A168" s="28" t="s">
        <v>49</v>
      </c>
      <c r="B168" s="28" t="s">
        <v>5</v>
      </c>
      <c r="C168" s="26">
        <v>45292</v>
      </c>
      <c r="D168" s="26">
        <v>46387</v>
      </c>
      <c r="E168" s="13" t="s">
        <v>6</v>
      </c>
      <c r="F168" s="3" t="s">
        <v>183</v>
      </c>
      <c r="G168" s="20">
        <f>SUM(G169:G171)</f>
        <v>23064800</v>
      </c>
      <c r="H168" s="20">
        <f t="shared" ref="H168:I168" si="46">SUM(H169:H171)</f>
        <v>23183100</v>
      </c>
      <c r="I168" s="20">
        <f t="shared" si="46"/>
        <v>23253800</v>
      </c>
      <c r="J168" s="27" t="s">
        <v>95</v>
      </c>
    </row>
    <row r="169" spans="1:11" ht="30.75" customHeight="1" x14ac:dyDescent="0.25">
      <c r="A169" s="28"/>
      <c r="B169" s="28"/>
      <c r="C169" s="26"/>
      <c r="D169" s="26"/>
      <c r="E169" s="13" t="s">
        <v>8</v>
      </c>
      <c r="F169" s="3" t="s">
        <v>9</v>
      </c>
      <c r="G169" s="20">
        <v>23064800</v>
      </c>
      <c r="H169" s="20">
        <v>23183100</v>
      </c>
      <c r="I169" s="20">
        <v>23253800</v>
      </c>
      <c r="J169" s="27"/>
      <c r="K169" s="6"/>
    </row>
    <row r="170" spans="1:11" ht="30.75" customHeight="1" x14ac:dyDescent="0.25">
      <c r="A170" s="28"/>
      <c r="B170" s="28"/>
      <c r="C170" s="26"/>
      <c r="D170" s="26"/>
      <c r="E170" s="13" t="s">
        <v>10</v>
      </c>
      <c r="F170" s="3" t="s">
        <v>9</v>
      </c>
      <c r="G170" s="20">
        <v>0</v>
      </c>
      <c r="H170" s="20">
        <v>0</v>
      </c>
      <c r="I170" s="20">
        <v>0</v>
      </c>
      <c r="J170" s="27"/>
    </row>
    <row r="171" spans="1:11" ht="30.75" customHeight="1" x14ac:dyDescent="0.25">
      <c r="A171" s="28"/>
      <c r="B171" s="28"/>
      <c r="C171" s="26"/>
      <c r="D171" s="26"/>
      <c r="E171" s="13" t="s">
        <v>11</v>
      </c>
      <c r="F171" s="3" t="s">
        <v>9</v>
      </c>
      <c r="G171" s="20">
        <v>0</v>
      </c>
      <c r="H171" s="20">
        <v>0</v>
      </c>
      <c r="I171" s="20">
        <v>0</v>
      </c>
      <c r="J171" s="27"/>
    </row>
    <row r="172" spans="1:11" ht="24" customHeight="1" x14ac:dyDescent="0.25">
      <c r="A172" s="27" t="s">
        <v>35</v>
      </c>
      <c r="B172" s="27" t="s">
        <v>5</v>
      </c>
      <c r="C172" s="26">
        <v>45292</v>
      </c>
      <c r="D172" s="26">
        <v>46387</v>
      </c>
      <c r="E172" s="13" t="s">
        <v>6</v>
      </c>
      <c r="F172" s="3" t="s">
        <v>50</v>
      </c>
      <c r="G172" s="20">
        <f>SUM(G173:G175)</f>
        <v>394506</v>
      </c>
      <c r="H172" s="20">
        <f t="shared" ref="H172" si="47">SUM(H173:H175)</f>
        <v>348634</v>
      </c>
      <c r="I172" s="20">
        <f t="shared" ref="I172" si="48">SUM(I173:I175)</f>
        <v>348634</v>
      </c>
      <c r="J172" s="27" t="s">
        <v>37</v>
      </c>
    </row>
    <row r="173" spans="1:11" ht="24" customHeight="1" x14ac:dyDescent="0.25">
      <c r="A173" s="27"/>
      <c r="B173" s="27"/>
      <c r="C173" s="26"/>
      <c r="D173" s="26"/>
      <c r="E173" s="13" t="s">
        <v>8</v>
      </c>
      <c r="F173" s="3" t="s">
        <v>9</v>
      </c>
      <c r="G173" s="20">
        <v>0</v>
      </c>
      <c r="H173" s="20">
        <v>0</v>
      </c>
      <c r="I173" s="20">
        <v>0</v>
      </c>
      <c r="J173" s="27"/>
    </row>
    <row r="174" spans="1:11" ht="24" customHeight="1" x14ac:dyDescent="0.25">
      <c r="A174" s="27"/>
      <c r="B174" s="27"/>
      <c r="C174" s="26"/>
      <c r="D174" s="26"/>
      <c r="E174" s="13" t="s">
        <v>10</v>
      </c>
      <c r="F174" s="3" t="s">
        <v>9</v>
      </c>
      <c r="G174" s="20">
        <v>0</v>
      </c>
      <c r="H174" s="20">
        <v>0</v>
      </c>
      <c r="I174" s="20">
        <v>0</v>
      </c>
      <c r="J174" s="27"/>
    </row>
    <row r="175" spans="1:11" ht="24" customHeight="1" x14ac:dyDescent="0.25">
      <c r="A175" s="27"/>
      <c r="B175" s="27"/>
      <c r="C175" s="26"/>
      <c r="D175" s="26"/>
      <c r="E175" s="13" t="s">
        <v>11</v>
      </c>
      <c r="F175" s="3" t="s">
        <v>9</v>
      </c>
      <c r="G175" s="20">
        <v>394506</v>
      </c>
      <c r="H175" s="20">
        <v>348634</v>
      </c>
      <c r="I175" s="20">
        <v>348634</v>
      </c>
      <c r="J175" s="27"/>
      <c r="K175" s="6"/>
    </row>
    <row r="176" spans="1:11" ht="29.25" customHeight="1" x14ac:dyDescent="0.25">
      <c r="A176" s="27" t="s">
        <v>51</v>
      </c>
      <c r="B176" s="27" t="s">
        <v>5</v>
      </c>
      <c r="C176" s="26">
        <v>45292</v>
      </c>
      <c r="D176" s="26">
        <v>46387</v>
      </c>
      <c r="E176" s="13" t="s">
        <v>6</v>
      </c>
      <c r="F176" s="3" t="s">
        <v>52</v>
      </c>
      <c r="G176" s="20">
        <f>SUM(G177:G179)</f>
        <v>94910.32</v>
      </c>
      <c r="H176" s="20">
        <f t="shared" ref="H176" si="49">SUM(H177:H179)</f>
        <v>75319.3</v>
      </c>
      <c r="I176" s="20">
        <f t="shared" ref="I176" si="50">SUM(I177:I179)</f>
        <v>58520.35</v>
      </c>
      <c r="J176" s="27" t="s">
        <v>96</v>
      </c>
    </row>
    <row r="177" spans="1:11" ht="29.25" customHeight="1" x14ac:dyDescent="0.25">
      <c r="A177" s="27"/>
      <c r="B177" s="27"/>
      <c r="C177" s="26"/>
      <c r="D177" s="26"/>
      <c r="E177" s="13" t="s">
        <v>8</v>
      </c>
      <c r="F177" s="3" t="s">
        <v>9</v>
      </c>
      <c r="G177" s="20">
        <v>0</v>
      </c>
      <c r="H177" s="20">
        <v>0</v>
      </c>
      <c r="I177" s="20">
        <v>0</v>
      </c>
      <c r="J177" s="27"/>
    </row>
    <row r="178" spans="1:11" ht="29.25" customHeight="1" x14ac:dyDescent="0.25">
      <c r="A178" s="27"/>
      <c r="B178" s="27"/>
      <c r="C178" s="26"/>
      <c r="D178" s="26"/>
      <c r="E178" s="13" t="s">
        <v>10</v>
      </c>
      <c r="F178" s="3" t="s">
        <v>9</v>
      </c>
      <c r="G178" s="20">
        <v>94910.32</v>
      </c>
      <c r="H178" s="20">
        <v>75319.3</v>
      </c>
      <c r="I178" s="20">
        <v>58520.35</v>
      </c>
      <c r="J178" s="27"/>
      <c r="K178" s="7"/>
    </row>
    <row r="179" spans="1:11" ht="29.25" customHeight="1" x14ac:dyDescent="0.25">
      <c r="A179" s="27"/>
      <c r="B179" s="27"/>
      <c r="C179" s="26"/>
      <c r="D179" s="26"/>
      <c r="E179" s="13" t="s">
        <v>11</v>
      </c>
      <c r="F179" s="3" t="s">
        <v>9</v>
      </c>
      <c r="G179" s="20">
        <v>0</v>
      </c>
      <c r="H179" s="20">
        <v>0</v>
      </c>
      <c r="I179" s="20">
        <v>0</v>
      </c>
      <c r="J179" s="27"/>
    </row>
    <row r="180" spans="1:11" ht="31.5" customHeight="1" x14ac:dyDescent="0.25">
      <c r="A180" s="39" t="s">
        <v>99</v>
      </c>
      <c r="B180" s="28" t="s">
        <v>5</v>
      </c>
      <c r="C180" s="26">
        <v>45292</v>
      </c>
      <c r="D180" s="26">
        <v>46387</v>
      </c>
      <c r="E180" s="13" t="s">
        <v>6</v>
      </c>
      <c r="F180" s="3" t="s">
        <v>53</v>
      </c>
      <c r="G180" s="20">
        <f>SUM(G181:G183)</f>
        <v>5560952.9100000001</v>
      </c>
      <c r="H180" s="20">
        <f t="shared" ref="H180" si="51">SUM(H181:H183)</f>
        <v>5590289.25</v>
      </c>
      <c r="I180" s="20">
        <f t="shared" ref="I180" si="52">SUM(I181:I183)</f>
        <v>5819065.5999999996</v>
      </c>
      <c r="J180" s="27" t="s">
        <v>97</v>
      </c>
    </row>
    <row r="181" spans="1:11" ht="31.5" customHeight="1" x14ac:dyDescent="0.25">
      <c r="A181" s="39"/>
      <c r="B181" s="28"/>
      <c r="C181" s="26"/>
      <c r="D181" s="26"/>
      <c r="E181" s="13" t="s">
        <v>8</v>
      </c>
      <c r="F181" s="3" t="s">
        <v>9</v>
      </c>
      <c r="G181" s="20">
        <v>0</v>
      </c>
      <c r="H181" s="20">
        <v>0</v>
      </c>
      <c r="I181" s="20">
        <v>0</v>
      </c>
      <c r="J181" s="27"/>
    </row>
    <row r="182" spans="1:11" ht="31.5" customHeight="1" x14ac:dyDescent="0.25">
      <c r="A182" s="39"/>
      <c r="B182" s="28"/>
      <c r="C182" s="26"/>
      <c r="D182" s="26"/>
      <c r="E182" s="13" t="s">
        <v>10</v>
      </c>
      <c r="F182" s="3" t="s">
        <v>9</v>
      </c>
      <c r="G182" s="20">
        <v>5560952.9100000001</v>
      </c>
      <c r="H182" s="20">
        <v>5590289.25</v>
      </c>
      <c r="I182" s="20">
        <v>5819065.5999999996</v>
      </c>
      <c r="J182" s="27"/>
      <c r="K182" s="6"/>
    </row>
    <row r="183" spans="1:11" ht="31.5" customHeight="1" x14ac:dyDescent="0.25">
      <c r="A183" s="39"/>
      <c r="B183" s="28"/>
      <c r="C183" s="26"/>
      <c r="D183" s="26"/>
      <c r="E183" s="13" t="s">
        <v>11</v>
      </c>
      <c r="F183" s="3" t="s">
        <v>9</v>
      </c>
      <c r="G183" s="20">
        <v>0</v>
      </c>
      <c r="H183" s="20">
        <v>0</v>
      </c>
      <c r="I183" s="20">
        <v>0</v>
      </c>
      <c r="J183" s="27"/>
    </row>
    <row r="184" spans="1:11" ht="26.25" customHeight="1" x14ac:dyDescent="0.25">
      <c r="A184" s="27" t="s">
        <v>54</v>
      </c>
      <c r="B184" s="28" t="s">
        <v>5</v>
      </c>
      <c r="C184" s="26">
        <v>45292</v>
      </c>
      <c r="D184" s="26">
        <v>46387</v>
      </c>
      <c r="E184" s="13" t="s">
        <v>6</v>
      </c>
      <c r="F184" s="3" t="s">
        <v>55</v>
      </c>
      <c r="G184" s="20">
        <f>SUM(G185:G187)</f>
        <v>236082.5</v>
      </c>
      <c r="H184" s="20">
        <f t="shared" ref="H184" si="53">SUM(H185:H187)</f>
        <v>249015.3</v>
      </c>
      <c r="I184" s="20">
        <f t="shared" ref="I184" si="54">SUM(I185:I187)</f>
        <v>131258.94</v>
      </c>
      <c r="J184" s="27" t="s">
        <v>98</v>
      </c>
    </row>
    <row r="185" spans="1:11" ht="26.25" customHeight="1" x14ac:dyDescent="0.25">
      <c r="A185" s="27"/>
      <c r="B185" s="28"/>
      <c r="C185" s="26"/>
      <c r="D185" s="26"/>
      <c r="E185" s="13" t="s">
        <v>8</v>
      </c>
      <c r="F185" s="3" t="s">
        <v>9</v>
      </c>
      <c r="G185" s="20">
        <v>0</v>
      </c>
      <c r="H185" s="20">
        <v>0</v>
      </c>
      <c r="I185" s="20">
        <v>0</v>
      </c>
      <c r="J185" s="27"/>
    </row>
    <row r="186" spans="1:11" ht="26.25" customHeight="1" x14ac:dyDescent="0.25">
      <c r="A186" s="27"/>
      <c r="B186" s="28"/>
      <c r="C186" s="26"/>
      <c r="D186" s="26"/>
      <c r="E186" s="13" t="s">
        <v>10</v>
      </c>
      <c r="F186" s="3" t="s">
        <v>9</v>
      </c>
      <c r="G186" s="20">
        <v>236082.5</v>
      </c>
      <c r="H186" s="20">
        <v>249015.3</v>
      </c>
      <c r="I186" s="20">
        <v>131258.94</v>
      </c>
      <c r="J186" s="27"/>
      <c r="K186" s="6"/>
    </row>
    <row r="187" spans="1:11" ht="26.25" customHeight="1" x14ac:dyDescent="0.25">
      <c r="A187" s="27"/>
      <c r="B187" s="28"/>
      <c r="C187" s="26"/>
      <c r="D187" s="26"/>
      <c r="E187" s="13" t="s">
        <v>11</v>
      </c>
      <c r="F187" s="3" t="s">
        <v>9</v>
      </c>
      <c r="G187" s="20">
        <v>0</v>
      </c>
      <c r="H187" s="20">
        <v>0</v>
      </c>
      <c r="I187" s="20">
        <v>0</v>
      </c>
      <c r="J187" s="27"/>
    </row>
    <row r="188" spans="1:11" ht="26.25" customHeight="1" x14ac:dyDescent="0.25">
      <c r="A188" s="27" t="s">
        <v>38</v>
      </c>
      <c r="B188" s="28" t="s">
        <v>5</v>
      </c>
      <c r="C188" s="26">
        <v>45292</v>
      </c>
      <c r="D188" s="26">
        <v>46387</v>
      </c>
      <c r="E188" s="13" t="s">
        <v>6</v>
      </c>
      <c r="F188" s="3" t="s">
        <v>126</v>
      </c>
      <c r="G188" s="20">
        <f>SUM(G189:G191)</f>
        <v>11186900.4</v>
      </c>
      <c r="H188" s="20">
        <f t="shared" ref="H188" si="55">SUM(H189:H191)</f>
        <v>11324819.300000001</v>
      </c>
      <c r="I188" s="20">
        <f t="shared" ref="I188" si="56">SUM(I189:I191)</f>
        <v>11468254.699999999</v>
      </c>
      <c r="J188" s="27" t="s">
        <v>91</v>
      </c>
    </row>
    <row r="189" spans="1:11" ht="26.25" customHeight="1" x14ac:dyDescent="0.25">
      <c r="A189" s="27"/>
      <c r="B189" s="28"/>
      <c r="C189" s="26"/>
      <c r="D189" s="26"/>
      <c r="E189" s="13" t="s">
        <v>8</v>
      </c>
      <c r="F189" s="3" t="s">
        <v>9</v>
      </c>
      <c r="G189" s="20">
        <v>0</v>
      </c>
      <c r="H189" s="20">
        <v>0</v>
      </c>
      <c r="I189" s="20">
        <v>0</v>
      </c>
      <c r="J189" s="27"/>
    </row>
    <row r="190" spans="1:11" ht="26.25" customHeight="1" x14ac:dyDescent="0.25">
      <c r="A190" s="27"/>
      <c r="B190" s="28"/>
      <c r="C190" s="26"/>
      <c r="D190" s="26"/>
      <c r="E190" s="13" t="s">
        <v>10</v>
      </c>
      <c r="F190" s="3" t="s">
        <v>9</v>
      </c>
      <c r="G190" s="20">
        <v>11186900.4</v>
      </c>
      <c r="H190" s="20">
        <v>11324819.300000001</v>
      </c>
      <c r="I190" s="20">
        <v>11468254.699999999</v>
      </c>
      <c r="J190" s="27"/>
      <c r="K190" s="6"/>
    </row>
    <row r="191" spans="1:11" ht="26.25" customHeight="1" x14ac:dyDescent="0.25">
      <c r="A191" s="27"/>
      <c r="B191" s="28"/>
      <c r="C191" s="26"/>
      <c r="D191" s="26"/>
      <c r="E191" s="13" t="s">
        <v>11</v>
      </c>
      <c r="F191" s="3" t="s">
        <v>9</v>
      </c>
      <c r="G191" s="20">
        <v>0</v>
      </c>
      <c r="H191" s="20">
        <v>0</v>
      </c>
      <c r="I191" s="20">
        <v>0</v>
      </c>
      <c r="J191" s="27"/>
    </row>
    <row r="192" spans="1:11" ht="30.75" customHeight="1" x14ac:dyDescent="0.25">
      <c r="A192" s="27" t="s">
        <v>4</v>
      </c>
      <c r="B192" s="27" t="s">
        <v>5</v>
      </c>
      <c r="C192" s="26">
        <v>45292</v>
      </c>
      <c r="D192" s="26">
        <v>46387</v>
      </c>
      <c r="E192" s="9" t="s">
        <v>6</v>
      </c>
      <c r="F192" s="3" t="s">
        <v>7</v>
      </c>
      <c r="G192" s="20">
        <f>SUM(G193:G195)</f>
        <v>30944989.469999999</v>
      </c>
      <c r="H192" s="20">
        <f t="shared" ref="H192:I192" si="57">SUM(H193:H195)</f>
        <v>30133829.560000002</v>
      </c>
      <c r="I192" s="20">
        <f t="shared" si="57"/>
        <v>28766147.129999999</v>
      </c>
      <c r="J192" s="27" t="s">
        <v>97</v>
      </c>
      <c r="K192" s="6"/>
    </row>
    <row r="193" spans="1:14" ht="30.75" customHeight="1" x14ac:dyDescent="0.25">
      <c r="A193" s="27"/>
      <c r="B193" s="27"/>
      <c r="C193" s="26"/>
      <c r="D193" s="26"/>
      <c r="E193" s="9" t="s">
        <v>8</v>
      </c>
      <c r="F193" s="3" t="s">
        <v>9</v>
      </c>
      <c r="G193" s="21">
        <v>22589842.309999999</v>
      </c>
      <c r="H193" s="21">
        <v>22299033.859999999</v>
      </c>
      <c r="I193" s="21">
        <v>20999287.399999999</v>
      </c>
      <c r="J193" s="27"/>
      <c r="K193" s="6"/>
    </row>
    <row r="194" spans="1:14" ht="30.75" customHeight="1" x14ac:dyDescent="0.25">
      <c r="A194" s="27"/>
      <c r="B194" s="27"/>
      <c r="C194" s="26"/>
      <c r="D194" s="26"/>
      <c r="E194" s="9" t="s">
        <v>10</v>
      </c>
      <c r="F194" s="3" t="s">
        <v>9</v>
      </c>
      <c r="G194" s="21">
        <v>7736247.3399999999</v>
      </c>
      <c r="H194" s="21">
        <v>7232119.0999999996</v>
      </c>
      <c r="I194" s="21">
        <v>7191536.7800000003</v>
      </c>
      <c r="J194" s="27"/>
      <c r="K194" s="6"/>
      <c r="L194" s="22"/>
      <c r="M194" s="22"/>
      <c r="N194" s="22"/>
    </row>
    <row r="195" spans="1:14" ht="30.75" customHeight="1" x14ac:dyDescent="0.25">
      <c r="A195" s="27"/>
      <c r="B195" s="27"/>
      <c r="C195" s="26"/>
      <c r="D195" s="26"/>
      <c r="E195" s="9" t="s">
        <v>11</v>
      </c>
      <c r="F195" s="3" t="s">
        <v>9</v>
      </c>
      <c r="G195" s="21">
        <v>618899.81999999995</v>
      </c>
      <c r="H195" s="21">
        <v>602676.6</v>
      </c>
      <c r="I195" s="21">
        <v>575322.94999999995</v>
      </c>
      <c r="J195" s="27"/>
      <c r="K195" s="6"/>
      <c r="L195" s="23"/>
      <c r="M195" s="23"/>
      <c r="N195" s="23"/>
    </row>
    <row r="196" spans="1:14" ht="33.75" customHeight="1" x14ac:dyDescent="0.25">
      <c r="A196" s="27" t="s">
        <v>128</v>
      </c>
      <c r="B196" s="28" t="s">
        <v>5</v>
      </c>
      <c r="C196" s="26">
        <v>45292</v>
      </c>
      <c r="D196" s="26">
        <v>46387</v>
      </c>
      <c r="E196" s="13" t="s">
        <v>6</v>
      </c>
      <c r="F196" s="3" t="s">
        <v>127</v>
      </c>
      <c r="G196" s="20">
        <f>SUM(G197:G199)</f>
        <v>923403.4</v>
      </c>
      <c r="H196" s="20">
        <f t="shared" ref="H196:I196" si="58">SUM(H197:H199)</f>
        <v>923403.4</v>
      </c>
      <c r="I196" s="20">
        <f t="shared" si="58"/>
        <v>923403.4</v>
      </c>
      <c r="J196" s="27" t="s">
        <v>129</v>
      </c>
      <c r="K196" s="6"/>
      <c r="L196" s="6"/>
      <c r="M196" s="6"/>
      <c r="N196" s="6"/>
    </row>
    <row r="197" spans="1:14" ht="33.75" customHeight="1" x14ac:dyDescent="0.25">
      <c r="A197" s="27"/>
      <c r="B197" s="28"/>
      <c r="C197" s="26"/>
      <c r="D197" s="26"/>
      <c r="E197" s="13" t="s">
        <v>8</v>
      </c>
      <c r="F197" s="3" t="s">
        <v>9</v>
      </c>
      <c r="G197" s="20">
        <v>0</v>
      </c>
      <c r="H197" s="20">
        <v>0</v>
      </c>
      <c r="I197" s="20">
        <v>0</v>
      </c>
      <c r="J197" s="27"/>
      <c r="K197" s="6"/>
      <c r="L197" s="6"/>
      <c r="M197" s="6"/>
      <c r="N197" s="6"/>
    </row>
    <row r="198" spans="1:14" ht="33.75" customHeight="1" x14ac:dyDescent="0.25">
      <c r="A198" s="27"/>
      <c r="B198" s="28"/>
      <c r="C198" s="26"/>
      <c r="D198" s="26"/>
      <c r="E198" s="13" t="s">
        <v>10</v>
      </c>
      <c r="F198" s="3" t="s">
        <v>9</v>
      </c>
      <c r="G198" s="20">
        <v>923403.4</v>
      </c>
      <c r="H198" s="20">
        <v>923403.4</v>
      </c>
      <c r="I198" s="20">
        <v>923403.4</v>
      </c>
      <c r="J198" s="27"/>
      <c r="K198" s="6"/>
      <c r="L198" s="6"/>
      <c r="M198" s="6"/>
      <c r="N198" s="6"/>
    </row>
    <row r="199" spans="1:14" ht="33.75" customHeight="1" x14ac:dyDescent="0.25">
      <c r="A199" s="27"/>
      <c r="B199" s="28"/>
      <c r="C199" s="26"/>
      <c r="D199" s="26"/>
      <c r="E199" s="13" t="s">
        <v>11</v>
      </c>
      <c r="F199" s="3" t="s">
        <v>9</v>
      </c>
      <c r="G199" s="20">
        <v>0</v>
      </c>
      <c r="H199" s="20">
        <v>0</v>
      </c>
      <c r="I199" s="20">
        <v>0</v>
      </c>
      <c r="J199" s="27"/>
      <c r="K199" s="6"/>
      <c r="L199" s="6"/>
      <c r="M199" s="6"/>
      <c r="N199" s="6"/>
    </row>
    <row r="200" spans="1:14" ht="15.75" customHeight="1" x14ac:dyDescent="0.25">
      <c r="A200" s="32" t="s">
        <v>59</v>
      </c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4" ht="24.75" customHeight="1" x14ac:dyDescent="0.25">
      <c r="A201" s="27" t="s">
        <v>29</v>
      </c>
      <c r="B201" s="28" t="s">
        <v>60</v>
      </c>
      <c r="C201" s="26">
        <v>45292</v>
      </c>
      <c r="D201" s="26">
        <v>46387</v>
      </c>
      <c r="E201" s="13" t="s">
        <v>6</v>
      </c>
      <c r="F201" s="3" t="s">
        <v>61</v>
      </c>
      <c r="G201" s="4">
        <f>SUM(G202:G204)</f>
        <v>91329400</v>
      </c>
      <c r="H201" s="4">
        <f t="shared" ref="H201" si="59">SUM(H202:H204)</f>
        <v>105116388</v>
      </c>
      <c r="I201" s="4">
        <f t="shared" ref="I201" si="60">SUM(I202:I204)</f>
        <v>110375488</v>
      </c>
      <c r="J201" s="27" t="s">
        <v>31</v>
      </c>
    </row>
    <row r="202" spans="1:14" ht="24.75" customHeight="1" x14ac:dyDescent="0.25">
      <c r="A202" s="27"/>
      <c r="B202" s="28"/>
      <c r="C202" s="26"/>
      <c r="D202" s="26"/>
      <c r="E202" s="13" t="s">
        <v>8</v>
      </c>
      <c r="F202" s="3" t="s">
        <v>9</v>
      </c>
      <c r="G202" s="4">
        <v>0</v>
      </c>
      <c r="H202" s="4">
        <v>0</v>
      </c>
      <c r="I202" s="4">
        <v>0</v>
      </c>
      <c r="J202" s="27"/>
    </row>
    <row r="203" spans="1:14" ht="24.75" customHeight="1" x14ac:dyDescent="0.25">
      <c r="A203" s="27"/>
      <c r="B203" s="28"/>
      <c r="C203" s="26"/>
      <c r="D203" s="26"/>
      <c r="E203" s="13" t="s">
        <v>10</v>
      </c>
      <c r="F203" s="3" t="s">
        <v>9</v>
      </c>
      <c r="G203" s="4">
        <v>0</v>
      </c>
      <c r="H203" s="4">
        <v>0</v>
      </c>
      <c r="I203" s="4">
        <v>0</v>
      </c>
      <c r="J203" s="27"/>
    </row>
    <row r="204" spans="1:14" ht="24.75" customHeight="1" x14ac:dyDescent="0.25">
      <c r="A204" s="27"/>
      <c r="B204" s="28"/>
      <c r="C204" s="26"/>
      <c r="D204" s="26"/>
      <c r="E204" s="13" t="s">
        <v>11</v>
      </c>
      <c r="F204" s="3" t="s">
        <v>9</v>
      </c>
      <c r="G204" s="4">
        <v>91329400</v>
      </c>
      <c r="H204" s="4">
        <v>105116388</v>
      </c>
      <c r="I204" s="4">
        <v>110375488</v>
      </c>
      <c r="J204" s="27"/>
      <c r="K204" s="2"/>
    </row>
    <row r="205" spans="1:14" ht="24.75" customHeight="1" x14ac:dyDescent="0.25">
      <c r="A205" s="27" t="s">
        <v>184</v>
      </c>
      <c r="B205" s="28" t="s">
        <v>60</v>
      </c>
      <c r="C205" s="26">
        <v>45292</v>
      </c>
      <c r="D205" s="26">
        <v>45657</v>
      </c>
      <c r="E205" s="13" t="s">
        <v>6</v>
      </c>
      <c r="F205" s="3" t="s">
        <v>185</v>
      </c>
      <c r="G205" s="4">
        <f>SUM(G206:G208)</f>
        <v>10571400</v>
      </c>
      <c r="H205" s="4">
        <f t="shared" ref="H205:I205" si="61">SUM(H206:H208)</f>
        <v>0</v>
      </c>
      <c r="I205" s="4">
        <f t="shared" si="61"/>
        <v>0</v>
      </c>
      <c r="J205" s="27" t="s">
        <v>186</v>
      </c>
      <c r="K205" s="2"/>
    </row>
    <row r="206" spans="1:14" ht="24.75" customHeight="1" x14ac:dyDescent="0.25">
      <c r="A206" s="27"/>
      <c r="B206" s="28"/>
      <c r="C206" s="26"/>
      <c r="D206" s="26"/>
      <c r="E206" s="13" t="s">
        <v>8</v>
      </c>
      <c r="F206" s="3" t="s">
        <v>9</v>
      </c>
      <c r="G206" s="4">
        <v>0</v>
      </c>
      <c r="H206" s="4">
        <v>0</v>
      </c>
      <c r="I206" s="4">
        <v>0</v>
      </c>
      <c r="J206" s="27"/>
      <c r="K206" s="2"/>
    </row>
    <row r="207" spans="1:14" ht="24.75" customHeight="1" x14ac:dyDescent="0.25">
      <c r="A207" s="27"/>
      <c r="B207" s="28"/>
      <c r="C207" s="26"/>
      <c r="D207" s="26"/>
      <c r="E207" s="13" t="s">
        <v>10</v>
      </c>
      <c r="F207" s="3" t="s">
        <v>9</v>
      </c>
      <c r="G207" s="4">
        <v>0</v>
      </c>
      <c r="H207" s="4">
        <v>0</v>
      </c>
      <c r="I207" s="4">
        <v>0</v>
      </c>
      <c r="J207" s="27"/>
      <c r="K207" s="2"/>
    </row>
    <row r="208" spans="1:14" ht="24.75" customHeight="1" x14ac:dyDescent="0.25">
      <c r="A208" s="27"/>
      <c r="B208" s="28"/>
      <c r="C208" s="26"/>
      <c r="D208" s="26"/>
      <c r="E208" s="13" t="s">
        <v>11</v>
      </c>
      <c r="F208" s="3" t="s">
        <v>9</v>
      </c>
      <c r="G208" s="4">
        <v>10571400</v>
      </c>
      <c r="H208" s="4">
        <v>0</v>
      </c>
      <c r="I208" s="4">
        <v>0</v>
      </c>
      <c r="J208" s="27"/>
      <c r="K208" s="2"/>
    </row>
    <row r="209" spans="1:11" ht="24.75" customHeight="1" x14ac:dyDescent="0.25">
      <c r="A209" s="27" t="s">
        <v>187</v>
      </c>
      <c r="B209" s="27" t="s">
        <v>122</v>
      </c>
      <c r="C209" s="26">
        <v>45292</v>
      </c>
      <c r="D209" s="26">
        <v>46022</v>
      </c>
      <c r="E209" s="13" t="s">
        <v>6</v>
      </c>
      <c r="F209" s="3" t="s">
        <v>124</v>
      </c>
      <c r="G209" s="4">
        <f>SUM(G210:G212)</f>
        <v>88000</v>
      </c>
      <c r="H209" s="4">
        <f t="shared" ref="H209:I209" si="62">SUM(H210:H212)</f>
        <v>400000</v>
      </c>
      <c r="I209" s="4">
        <f t="shared" si="62"/>
        <v>0</v>
      </c>
      <c r="J209" s="27" t="s">
        <v>158</v>
      </c>
    </row>
    <row r="210" spans="1:11" ht="24.75" customHeight="1" x14ac:dyDescent="0.25">
      <c r="A210" s="27"/>
      <c r="B210" s="27"/>
      <c r="C210" s="26"/>
      <c r="D210" s="26"/>
      <c r="E210" s="13" t="s">
        <v>8</v>
      </c>
      <c r="F210" s="3" t="s">
        <v>9</v>
      </c>
      <c r="G210" s="4">
        <v>0</v>
      </c>
      <c r="H210" s="4">
        <v>0</v>
      </c>
      <c r="I210" s="4">
        <v>0</v>
      </c>
      <c r="J210" s="27"/>
    </row>
    <row r="211" spans="1:11" ht="24.75" customHeight="1" x14ac:dyDescent="0.25">
      <c r="A211" s="27"/>
      <c r="B211" s="27"/>
      <c r="C211" s="26"/>
      <c r="D211" s="26"/>
      <c r="E211" s="13" t="s">
        <v>10</v>
      </c>
      <c r="F211" s="3" t="s">
        <v>9</v>
      </c>
      <c r="G211" s="4">
        <v>0</v>
      </c>
      <c r="H211" s="4">
        <v>0</v>
      </c>
      <c r="I211" s="4">
        <v>0</v>
      </c>
      <c r="J211" s="27"/>
    </row>
    <row r="212" spans="1:11" ht="24.75" customHeight="1" x14ac:dyDescent="0.25">
      <c r="A212" s="27"/>
      <c r="B212" s="27"/>
      <c r="C212" s="26"/>
      <c r="D212" s="26"/>
      <c r="E212" s="13" t="s">
        <v>11</v>
      </c>
      <c r="F212" s="3" t="s">
        <v>9</v>
      </c>
      <c r="G212" s="4">
        <v>88000</v>
      </c>
      <c r="H212" s="4">
        <v>400000</v>
      </c>
      <c r="I212" s="4">
        <v>0</v>
      </c>
      <c r="J212" s="27"/>
      <c r="K212" s="6"/>
    </row>
    <row r="213" spans="1:11" ht="24.75" customHeight="1" x14ac:dyDescent="0.25">
      <c r="A213" s="27" t="s">
        <v>190</v>
      </c>
      <c r="B213" s="27" t="s">
        <v>189</v>
      </c>
      <c r="C213" s="26">
        <v>45292</v>
      </c>
      <c r="D213" s="26">
        <v>45292</v>
      </c>
      <c r="E213" s="13" t="s">
        <v>6</v>
      </c>
      <c r="F213" s="3" t="s">
        <v>124</v>
      </c>
      <c r="G213" s="4">
        <f>SUM(G214:G216)</f>
        <v>285762.37</v>
      </c>
      <c r="H213" s="4">
        <f t="shared" ref="H213:I213" si="63">SUM(H214:H216)</f>
        <v>0</v>
      </c>
      <c r="I213" s="4">
        <f t="shared" si="63"/>
        <v>0</v>
      </c>
      <c r="J213" s="27" t="s">
        <v>139</v>
      </c>
    </row>
    <row r="214" spans="1:11" ht="24.75" customHeight="1" x14ac:dyDescent="0.25">
      <c r="A214" s="27"/>
      <c r="B214" s="27"/>
      <c r="C214" s="26"/>
      <c r="D214" s="26"/>
      <c r="E214" s="13" t="s">
        <v>8</v>
      </c>
      <c r="F214" s="3" t="s">
        <v>9</v>
      </c>
      <c r="G214" s="4">
        <v>0</v>
      </c>
      <c r="H214" s="4">
        <v>0</v>
      </c>
      <c r="I214" s="4">
        <v>0</v>
      </c>
      <c r="J214" s="27"/>
    </row>
    <row r="215" spans="1:11" ht="24.75" customHeight="1" x14ac:dyDescent="0.25">
      <c r="A215" s="27"/>
      <c r="B215" s="27"/>
      <c r="C215" s="26"/>
      <c r="D215" s="26"/>
      <c r="E215" s="13" t="s">
        <v>10</v>
      </c>
      <c r="F215" s="3" t="s">
        <v>9</v>
      </c>
      <c r="G215" s="4">
        <v>0</v>
      </c>
      <c r="H215" s="4">
        <v>0</v>
      </c>
      <c r="I215" s="4">
        <v>0</v>
      </c>
      <c r="J215" s="27"/>
    </row>
    <row r="216" spans="1:11" ht="24.75" customHeight="1" x14ac:dyDescent="0.25">
      <c r="A216" s="27"/>
      <c r="B216" s="27"/>
      <c r="C216" s="26"/>
      <c r="D216" s="26"/>
      <c r="E216" s="13" t="s">
        <v>11</v>
      </c>
      <c r="F216" s="3" t="s">
        <v>9</v>
      </c>
      <c r="G216" s="4">
        <v>285762.37</v>
      </c>
      <c r="H216" s="4">
        <v>0</v>
      </c>
      <c r="I216" s="4">
        <v>0</v>
      </c>
      <c r="J216" s="27"/>
    </row>
    <row r="217" spans="1:11" ht="24.75" customHeight="1" x14ac:dyDescent="0.25">
      <c r="A217" s="27" t="s">
        <v>188</v>
      </c>
      <c r="B217" s="27" t="s">
        <v>134</v>
      </c>
      <c r="C217" s="26">
        <v>45292</v>
      </c>
      <c r="D217" s="26">
        <v>46387</v>
      </c>
      <c r="E217" s="13" t="s">
        <v>6</v>
      </c>
      <c r="F217" s="3" t="s">
        <v>124</v>
      </c>
      <c r="G217" s="4">
        <f>SUM(G218:G220)</f>
        <v>26116.09</v>
      </c>
      <c r="H217" s="4">
        <f t="shared" ref="H217:I217" si="64">SUM(H218:H220)</f>
        <v>0</v>
      </c>
      <c r="I217" s="4">
        <f t="shared" si="64"/>
        <v>400000</v>
      </c>
      <c r="J217" s="27" t="s">
        <v>135</v>
      </c>
    </row>
    <row r="218" spans="1:11" ht="24.75" customHeight="1" x14ac:dyDescent="0.25">
      <c r="A218" s="27"/>
      <c r="B218" s="27"/>
      <c r="C218" s="26"/>
      <c r="D218" s="26"/>
      <c r="E218" s="13" t="s">
        <v>8</v>
      </c>
      <c r="F218" s="3" t="s">
        <v>9</v>
      </c>
      <c r="G218" s="4">
        <v>0</v>
      </c>
      <c r="H218" s="4">
        <v>0</v>
      </c>
      <c r="I218" s="4">
        <v>0</v>
      </c>
      <c r="J218" s="27"/>
    </row>
    <row r="219" spans="1:11" ht="24.75" customHeight="1" x14ac:dyDescent="0.25">
      <c r="A219" s="27"/>
      <c r="B219" s="27"/>
      <c r="C219" s="26"/>
      <c r="D219" s="26"/>
      <c r="E219" s="13" t="s">
        <v>10</v>
      </c>
      <c r="F219" s="3" t="s">
        <v>9</v>
      </c>
      <c r="G219" s="4">
        <v>0</v>
      </c>
      <c r="H219" s="4">
        <v>0</v>
      </c>
      <c r="I219" s="4">
        <v>0</v>
      </c>
      <c r="J219" s="27"/>
    </row>
    <row r="220" spans="1:11" ht="24.75" customHeight="1" x14ac:dyDescent="0.25">
      <c r="A220" s="27"/>
      <c r="B220" s="27"/>
      <c r="C220" s="26"/>
      <c r="D220" s="26"/>
      <c r="E220" s="13" t="s">
        <v>11</v>
      </c>
      <c r="F220" s="3" t="s">
        <v>9</v>
      </c>
      <c r="G220" s="4">
        <v>26116.09</v>
      </c>
      <c r="H220" s="4">
        <v>0</v>
      </c>
      <c r="I220" s="4">
        <v>400000</v>
      </c>
      <c r="J220" s="27"/>
    </row>
    <row r="221" spans="1:11" ht="20.25" customHeight="1" x14ac:dyDescent="0.25">
      <c r="A221" s="27" t="s">
        <v>35</v>
      </c>
      <c r="B221" s="28" t="s">
        <v>60</v>
      </c>
      <c r="C221" s="26">
        <v>45292</v>
      </c>
      <c r="D221" s="26">
        <v>46387</v>
      </c>
      <c r="E221" s="13" t="s">
        <v>6</v>
      </c>
      <c r="F221" s="3" t="s">
        <v>62</v>
      </c>
      <c r="G221" s="4">
        <f>SUM(G222:G224)</f>
        <v>70308</v>
      </c>
      <c r="H221" s="4">
        <f t="shared" ref="H221" si="65">SUM(H222:H224)</f>
        <v>46872</v>
      </c>
      <c r="I221" s="4">
        <f t="shared" ref="I221" si="66">SUM(I222:I224)</f>
        <v>46872</v>
      </c>
      <c r="J221" s="27" t="s">
        <v>37</v>
      </c>
    </row>
    <row r="222" spans="1:11" ht="24.75" customHeight="1" x14ac:dyDescent="0.25">
      <c r="A222" s="27"/>
      <c r="B222" s="28"/>
      <c r="C222" s="26"/>
      <c r="D222" s="26"/>
      <c r="E222" s="13" t="s">
        <v>8</v>
      </c>
      <c r="F222" s="3" t="s">
        <v>9</v>
      </c>
      <c r="G222" s="4">
        <v>0</v>
      </c>
      <c r="H222" s="4">
        <v>0</v>
      </c>
      <c r="I222" s="4">
        <v>0</v>
      </c>
      <c r="J222" s="27"/>
    </row>
    <row r="223" spans="1:11" ht="24.75" customHeight="1" x14ac:dyDescent="0.25">
      <c r="A223" s="27"/>
      <c r="B223" s="28"/>
      <c r="C223" s="26"/>
      <c r="D223" s="26"/>
      <c r="E223" s="13" t="s">
        <v>10</v>
      </c>
      <c r="F223" s="3" t="s">
        <v>9</v>
      </c>
      <c r="G223" s="4">
        <v>0</v>
      </c>
      <c r="H223" s="4">
        <v>0</v>
      </c>
      <c r="I223" s="4">
        <v>0</v>
      </c>
      <c r="J223" s="27"/>
    </row>
    <row r="224" spans="1:11" ht="24.75" customHeight="1" x14ac:dyDescent="0.25">
      <c r="A224" s="27"/>
      <c r="B224" s="28"/>
      <c r="C224" s="26"/>
      <c r="D224" s="26"/>
      <c r="E224" s="13" t="s">
        <v>11</v>
      </c>
      <c r="F224" s="3" t="s">
        <v>9</v>
      </c>
      <c r="G224" s="4">
        <v>70308</v>
      </c>
      <c r="H224" s="4">
        <v>46872</v>
      </c>
      <c r="I224" s="4">
        <v>46872</v>
      </c>
      <c r="J224" s="27"/>
      <c r="K224" s="6"/>
    </row>
    <row r="225" spans="1:14" ht="24.75" customHeight="1" x14ac:dyDescent="0.25">
      <c r="A225" s="27" t="s">
        <v>38</v>
      </c>
      <c r="B225" s="28" t="s">
        <v>60</v>
      </c>
      <c r="C225" s="26">
        <v>45292</v>
      </c>
      <c r="D225" s="26">
        <v>46387</v>
      </c>
      <c r="E225" s="13" t="s">
        <v>6</v>
      </c>
      <c r="F225" s="3" t="s">
        <v>123</v>
      </c>
      <c r="G225" s="4">
        <f>SUM(G226:G228)</f>
        <v>1951158.1</v>
      </c>
      <c r="H225" s="4">
        <f t="shared" ref="H225" si="67">SUM(H226:H228)</f>
        <v>1968635.9</v>
      </c>
      <c r="I225" s="4">
        <f t="shared" ref="I225" si="68">SUM(I226:I228)</f>
        <v>1986819.9</v>
      </c>
      <c r="J225" s="27" t="s">
        <v>91</v>
      </c>
      <c r="K225" s="6"/>
      <c r="L225" s="6"/>
      <c r="M225" s="6"/>
      <c r="N225" s="6"/>
    </row>
    <row r="226" spans="1:14" ht="24.75" customHeight="1" x14ac:dyDescent="0.25">
      <c r="A226" s="27"/>
      <c r="B226" s="28"/>
      <c r="C226" s="26"/>
      <c r="D226" s="26"/>
      <c r="E226" s="13" t="s">
        <v>8</v>
      </c>
      <c r="F226" s="3" t="s">
        <v>9</v>
      </c>
      <c r="G226" s="4">
        <v>0</v>
      </c>
      <c r="H226" s="4">
        <v>0</v>
      </c>
      <c r="I226" s="4">
        <v>0</v>
      </c>
      <c r="J226" s="27"/>
      <c r="K226" s="6"/>
      <c r="L226" s="6"/>
      <c r="M226" s="6"/>
      <c r="N226" s="6"/>
    </row>
    <row r="227" spans="1:14" ht="24.75" customHeight="1" x14ac:dyDescent="0.25">
      <c r="A227" s="27"/>
      <c r="B227" s="28"/>
      <c r="C227" s="26"/>
      <c r="D227" s="26"/>
      <c r="E227" s="13" t="s">
        <v>10</v>
      </c>
      <c r="F227" s="3" t="s">
        <v>9</v>
      </c>
      <c r="G227" s="4">
        <v>1951158.1</v>
      </c>
      <c r="H227" s="4">
        <v>1968635.9</v>
      </c>
      <c r="I227" s="4">
        <v>1986819.9</v>
      </c>
      <c r="J227" s="27"/>
      <c r="K227" s="6"/>
      <c r="L227" s="6"/>
      <c r="M227" s="6"/>
      <c r="N227" s="6"/>
    </row>
    <row r="228" spans="1:14" ht="24.75" customHeight="1" x14ac:dyDescent="0.25">
      <c r="A228" s="27"/>
      <c r="B228" s="28"/>
      <c r="C228" s="26"/>
      <c r="D228" s="26"/>
      <c r="E228" s="13" t="s">
        <v>11</v>
      </c>
      <c r="F228" s="3" t="s">
        <v>9</v>
      </c>
      <c r="G228" s="4">
        <v>0</v>
      </c>
      <c r="H228" s="4">
        <v>0</v>
      </c>
      <c r="I228" s="4">
        <v>0</v>
      </c>
      <c r="J228" s="27"/>
    </row>
    <row r="229" spans="1:14" ht="15" customHeight="1" x14ac:dyDescent="0.25">
      <c r="A229" s="32" t="s">
        <v>63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4" ht="15.75" customHeight="1" x14ac:dyDescent="0.25">
      <c r="A230" s="27" t="s">
        <v>29</v>
      </c>
      <c r="B230" s="28" t="s">
        <v>64</v>
      </c>
      <c r="C230" s="26">
        <v>45292</v>
      </c>
      <c r="D230" s="26">
        <v>46387</v>
      </c>
      <c r="E230" s="13" t="s">
        <v>6</v>
      </c>
      <c r="F230" s="3" t="s">
        <v>65</v>
      </c>
      <c r="G230" s="4">
        <f>SUM(G231:G233)</f>
        <v>38148200</v>
      </c>
      <c r="H230" s="4">
        <f t="shared" ref="H230" si="69">SUM(H231:H233)</f>
        <v>42258800</v>
      </c>
      <c r="I230" s="4">
        <f t="shared" ref="I230" si="70">SUM(I231:I233)</f>
        <v>41073300</v>
      </c>
      <c r="J230" s="27" t="s">
        <v>66</v>
      </c>
    </row>
    <row r="231" spans="1:14" ht="24.75" customHeight="1" x14ac:dyDescent="0.25">
      <c r="A231" s="27"/>
      <c r="B231" s="28"/>
      <c r="C231" s="26"/>
      <c r="D231" s="26"/>
      <c r="E231" s="13" t="s">
        <v>8</v>
      </c>
      <c r="F231" s="3" t="s">
        <v>9</v>
      </c>
      <c r="G231" s="4">
        <v>0</v>
      </c>
      <c r="H231" s="4">
        <v>0</v>
      </c>
      <c r="I231" s="4">
        <v>0</v>
      </c>
      <c r="J231" s="27"/>
    </row>
    <row r="232" spans="1:14" ht="24.75" customHeight="1" x14ac:dyDescent="0.25">
      <c r="A232" s="27"/>
      <c r="B232" s="28"/>
      <c r="C232" s="26"/>
      <c r="D232" s="26"/>
      <c r="E232" s="13" t="s">
        <v>10</v>
      </c>
      <c r="F232" s="3" t="s">
        <v>9</v>
      </c>
      <c r="G232" s="4">
        <v>0</v>
      </c>
      <c r="H232" s="4">
        <v>0</v>
      </c>
      <c r="I232" s="4">
        <v>0</v>
      </c>
      <c r="J232" s="27"/>
    </row>
    <row r="233" spans="1:14" ht="24.75" customHeight="1" x14ac:dyDescent="0.25">
      <c r="A233" s="27"/>
      <c r="B233" s="28"/>
      <c r="C233" s="26"/>
      <c r="D233" s="26"/>
      <c r="E233" s="13" t="s">
        <v>11</v>
      </c>
      <c r="F233" s="3" t="s">
        <v>9</v>
      </c>
      <c r="G233" s="4">
        <v>38148200</v>
      </c>
      <c r="H233" s="4">
        <v>42258800</v>
      </c>
      <c r="I233" s="4">
        <v>41073300</v>
      </c>
      <c r="J233" s="27"/>
      <c r="K233" s="6"/>
      <c r="L233" s="6"/>
      <c r="M233" s="6"/>
      <c r="N233" s="6"/>
    </row>
    <row r="234" spans="1:14" ht="15" customHeight="1" x14ac:dyDescent="0.25">
      <c r="A234" s="32" t="s">
        <v>67</v>
      </c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4" ht="16.5" customHeight="1" x14ac:dyDescent="0.25">
      <c r="A235" s="27" t="s">
        <v>68</v>
      </c>
      <c r="B235" s="28" t="s">
        <v>64</v>
      </c>
      <c r="C235" s="26">
        <v>45292</v>
      </c>
      <c r="D235" s="26">
        <v>46387</v>
      </c>
      <c r="E235" s="13" t="s">
        <v>6</v>
      </c>
      <c r="F235" s="3" t="s">
        <v>69</v>
      </c>
      <c r="G235" s="4">
        <f>SUM(G236:G238)</f>
        <v>50000</v>
      </c>
      <c r="H235" s="4">
        <f t="shared" ref="H235" si="71">SUM(H236:H238)</f>
        <v>50000</v>
      </c>
      <c r="I235" s="4">
        <f t="shared" ref="I235" si="72">SUM(I236:I238)</f>
        <v>50000</v>
      </c>
      <c r="J235" s="27" t="s">
        <v>70</v>
      </c>
    </row>
    <row r="236" spans="1:14" ht="24.75" customHeight="1" x14ac:dyDescent="0.25">
      <c r="A236" s="27"/>
      <c r="B236" s="28"/>
      <c r="C236" s="26"/>
      <c r="D236" s="26"/>
      <c r="E236" s="13" t="s">
        <v>8</v>
      </c>
      <c r="F236" s="3" t="s">
        <v>9</v>
      </c>
      <c r="G236" s="4">
        <v>0</v>
      </c>
      <c r="H236" s="4">
        <v>0</v>
      </c>
      <c r="I236" s="4">
        <v>0</v>
      </c>
      <c r="J236" s="27"/>
    </row>
    <row r="237" spans="1:14" ht="24.75" customHeight="1" x14ac:dyDescent="0.25">
      <c r="A237" s="27"/>
      <c r="B237" s="28"/>
      <c r="C237" s="26"/>
      <c r="D237" s="26"/>
      <c r="E237" s="13" t="s">
        <v>10</v>
      </c>
      <c r="F237" s="3" t="s">
        <v>9</v>
      </c>
      <c r="G237" s="4">
        <v>0</v>
      </c>
      <c r="H237" s="4">
        <v>0</v>
      </c>
      <c r="I237" s="4">
        <v>0</v>
      </c>
      <c r="J237" s="27"/>
    </row>
    <row r="238" spans="1:14" ht="24.75" customHeight="1" x14ac:dyDescent="0.25">
      <c r="A238" s="27"/>
      <c r="B238" s="28"/>
      <c r="C238" s="26"/>
      <c r="D238" s="26"/>
      <c r="E238" s="13" t="s">
        <v>11</v>
      </c>
      <c r="F238" s="3" t="s">
        <v>9</v>
      </c>
      <c r="G238" s="4">
        <v>50000</v>
      </c>
      <c r="H238" s="4">
        <v>50000</v>
      </c>
      <c r="I238" s="4">
        <v>50000</v>
      </c>
      <c r="J238" s="27"/>
      <c r="K238" s="8"/>
    </row>
    <row r="239" spans="1:14" ht="17.25" customHeight="1" x14ac:dyDescent="0.25">
      <c r="A239" s="27" t="s">
        <v>72</v>
      </c>
      <c r="B239" s="28" t="s">
        <v>64</v>
      </c>
      <c r="C239" s="26">
        <v>45292</v>
      </c>
      <c r="D239" s="26">
        <v>46387</v>
      </c>
      <c r="E239" s="13" t="s">
        <v>6</v>
      </c>
      <c r="F239" s="3" t="s">
        <v>71</v>
      </c>
      <c r="G239" s="4">
        <f>SUM(G240:G242)</f>
        <v>60000</v>
      </c>
      <c r="H239" s="4">
        <f t="shared" ref="H239" si="73">SUM(H240:H242)</f>
        <v>60000</v>
      </c>
      <c r="I239" s="4">
        <f t="shared" ref="I239" si="74">SUM(I240:I242)</f>
        <v>60000</v>
      </c>
      <c r="J239" s="27" t="s">
        <v>76</v>
      </c>
    </row>
    <row r="240" spans="1:14" ht="24.75" customHeight="1" x14ac:dyDescent="0.25">
      <c r="A240" s="27"/>
      <c r="B240" s="28"/>
      <c r="C240" s="26"/>
      <c r="D240" s="26"/>
      <c r="E240" s="13" t="s">
        <v>8</v>
      </c>
      <c r="F240" s="3" t="s">
        <v>9</v>
      </c>
      <c r="G240" s="4">
        <v>0</v>
      </c>
      <c r="H240" s="4">
        <v>0</v>
      </c>
      <c r="I240" s="4">
        <v>0</v>
      </c>
      <c r="J240" s="27"/>
    </row>
    <row r="241" spans="1:13" ht="24.75" customHeight="1" x14ac:dyDescent="0.25">
      <c r="A241" s="27"/>
      <c r="B241" s="28"/>
      <c r="C241" s="26"/>
      <c r="D241" s="26"/>
      <c r="E241" s="13" t="s">
        <v>10</v>
      </c>
      <c r="F241" s="3" t="s">
        <v>9</v>
      </c>
      <c r="G241" s="4">
        <v>0</v>
      </c>
      <c r="H241" s="4">
        <v>0</v>
      </c>
      <c r="I241" s="4">
        <v>0</v>
      </c>
      <c r="J241" s="27"/>
    </row>
    <row r="242" spans="1:13" ht="24.75" customHeight="1" x14ac:dyDescent="0.25">
      <c r="A242" s="27"/>
      <c r="B242" s="28"/>
      <c r="C242" s="26"/>
      <c r="D242" s="26"/>
      <c r="E242" s="13" t="s">
        <v>11</v>
      </c>
      <c r="F242" s="3" t="s">
        <v>9</v>
      </c>
      <c r="G242" s="4">
        <v>60000</v>
      </c>
      <c r="H242" s="4">
        <v>60000</v>
      </c>
      <c r="I242" s="4">
        <v>60000</v>
      </c>
      <c r="J242" s="27"/>
      <c r="K242" s="6"/>
    </row>
    <row r="243" spans="1:13" ht="15" customHeight="1" x14ac:dyDescent="0.25">
      <c r="A243" s="32" t="s">
        <v>73</v>
      </c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3" ht="16.5" customHeight="1" x14ac:dyDescent="0.25">
      <c r="A244" s="27" t="s">
        <v>74</v>
      </c>
      <c r="B244" s="28" t="s">
        <v>191</v>
      </c>
      <c r="C244" s="26">
        <v>45292</v>
      </c>
      <c r="D244" s="26">
        <v>46387</v>
      </c>
      <c r="E244" s="13" t="s">
        <v>6</v>
      </c>
      <c r="F244" s="3" t="s">
        <v>136</v>
      </c>
      <c r="G244" s="4">
        <f>SUM(G245:G247)</f>
        <v>500000</v>
      </c>
      <c r="H244" s="4">
        <f t="shared" ref="H244" si="75">SUM(H245:H247)</f>
        <v>500000</v>
      </c>
      <c r="I244" s="4">
        <f t="shared" ref="I244" si="76">SUM(I245:I247)</f>
        <v>500000</v>
      </c>
      <c r="J244" s="27" t="s">
        <v>75</v>
      </c>
    </row>
    <row r="245" spans="1:13" ht="24.75" customHeight="1" x14ac:dyDescent="0.25">
      <c r="A245" s="27"/>
      <c r="B245" s="28"/>
      <c r="C245" s="26"/>
      <c r="D245" s="26"/>
      <c r="E245" s="13" t="s">
        <v>8</v>
      </c>
      <c r="F245" s="3" t="s">
        <v>9</v>
      </c>
      <c r="G245" s="4">
        <v>0</v>
      </c>
      <c r="H245" s="4">
        <v>0</v>
      </c>
      <c r="I245" s="4">
        <v>0</v>
      </c>
      <c r="J245" s="27"/>
    </row>
    <row r="246" spans="1:13" ht="24.75" customHeight="1" x14ac:dyDescent="0.25">
      <c r="A246" s="27"/>
      <c r="B246" s="28"/>
      <c r="C246" s="26"/>
      <c r="D246" s="26"/>
      <c r="E246" s="13" t="s">
        <v>10</v>
      </c>
      <c r="F246" s="3" t="s">
        <v>9</v>
      </c>
      <c r="G246" s="4">
        <v>0</v>
      </c>
      <c r="H246" s="4">
        <v>0</v>
      </c>
      <c r="I246" s="4">
        <v>0</v>
      </c>
      <c r="J246" s="27"/>
    </row>
    <row r="247" spans="1:13" ht="24.75" customHeight="1" x14ac:dyDescent="0.25">
      <c r="A247" s="27"/>
      <c r="B247" s="28"/>
      <c r="C247" s="26"/>
      <c r="D247" s="26"/>
      <c r="E247" s="13" t="s">
        <v>11</v>
      </c>
      <c r="F247" s="3" t="s">
        <v>9</v>
      </c>
      <c r="G247" s="4">
        <v>500000</v>
      </c>
      <c r="H247" s="4">
        <v>500000</v>
      </c>
      <c r="I247" s="4">
        <v>500000</v>
      </c>
      <c r="J247" s="27"/>
      <c r="K247" s="6"/>
    </row>
    <row r="248" spans="1:13" ht="27" customHeight="1" x14ac:dyDescent="0.25">
      <c r="A248" s="32" t="s">
        <v>77</v>
      </c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3" ht="16.5" customHeight="1" x14ac:dyDescent="0.25">
      <c r="A249" s="27" t="s">
        <v>78</v>
      </c>
      <c r="B249" s="28" t="s">
        <v>25</v>
      </c>
      <c r="C249" s="26">
        <v>45292</v>
      </c>
      <c r="D249" s="26">
        <v>46387</v>
      </c>
      <c r="E249" s="13" t="s">
        <v>6</v>
      </c>
      <c r="F249" s="3" t="s">
        <v>79</v>
      </c>
      <c r="G249" s="4">
        <f>SUM(G250:G252)</f>
        <v>80000</v>
      </c>
      <c r="H249" s="4">
        <f t="shared" ref="H249" si="77">SUM(H250:H252)</f>
        <v>80000</v>
      </c>
      <c r="I249" s="4">
        <f t="shared" ref="I249" si="78">SUM(I250:I252)</f>
        <v>80000</v>
      </c>
      <c r="J249" s="27" t="s">
        <v>80</v>
      </c>
    </row>
    <row r="250" spans="1:13" ht="24.75" customHeight="1" x14ac:dyDescent="0.25">
      <c r="A250" s="27"/>
      <c r="B250" s="28"/>
      <c r="C250" s="26"/>
      <c r="D250" s="26"/>
      <c r="E250" s="13" t="s">
        <v>8</v>
      </c>
      <c r="F250" s="3" t="s">
        <v>9</v>
      </c>
      <c r="G250" s="4">
        <v>0</v>
      </c>
      <c r="H250" s="4">
        <v>0</v>
      </c>
      <c r="I250" s="4">
        <v>0</v>
      </c>
      <c r="J250" s="27"/>
    </row>
    <row r="251" spans="1:13" ht="24.75" customHeight="1" x14ac:dyDescent="0.25">
      <c r="A251" s="27"/>
      <c r="B251" s="28"/>
      <c r="C251" s="26"/>
      <c r="D251" s="26"/>
      <c r="E251" s="13" t="s">
        <v>10</v>
      </c>
      <c r="F251" s="3" t="s">
        <v>9</v>
      </c>
      <c r="G251" s="4">
        <v>0</v>
      </c>
      <c r="H251" s="4">
        <v>0</v>
      </c>
      <c r="I251" s="4">
        <v>0</v>
      </c>
      <c r="J251" s="27"/>
    </row>
    <row r="252" spans="1:13" ht="24.75" customHeight="1" x14ac:dyDescent="0.25">
      <c r="A252" s="27"/>
      <c r="B252" s="28"/>
      <c r="C252" s="26"/>
      <c r="D252" s="26"/>
      <c r="E252" s="13" t="s">
        <v>11</v>
      </c>
      <c r="F252" s="3" t="s">
        <v>9</v>
      </c>
      <c r="G252" s="4">
        <v>80000</v>
      </c>
      <c r="H252" s="4">
        <v>80000</v>
      </c>
      <c r="I252" s="4">
        <v>80000</v>
      </c>
      <c r="J252" s="27"/>
      <c r="K252" s="6"/>
      <c r="M252" s="2"/>
    </row>
    <row r="253" spans="1:13" ht="39" customHeight="1" x14ac:dyDescent="0.25">
      <c r="A253" s="27" t="s">
        <v>81</v>
      </c>
      <c r="B253" s="28" t="s">
        <v>25</v>
      </c>
      <c r="C253" s="26">
        <v>45292</v>
      </c>
      <c r="D253" s="26">
        <v>46387</v>
      </c>
      <c r="E253" s="13" t="s">
        <v>6</v>
      </c>
      <c r="F253" s="3" t="s">
        <v>82</v>
      </c>
      <c r="G253" s="4">
        <f>SUM(G254:G256)</f>
        <v>50000</v>
      </c>
      <c r="H253" s="4">
        <f t="shared" ref="H253" si="79">SUM(H254:H256)</f>
        <v>50000</v>
      </c>
      <c r="I253" s="4">
        <f t="shared" ref="I253" si="80">SUM(I254:I256)</f>
        <v>50000</v>
      </c>
      <c r="J253" s="27" t="s">
        <v>83</v>
      </c>
    </row>
    <row r="254" spans="1:13" ht="39" customHeight="1" x14ac:dyDescent="0.25">
      <c r="A254" s="27"/>
      <c r="B254" s="28"/>
      <c r="C254" s="26"/>
      <c r="D254" s="26"/>
      <c r="E254" s="13" t="s">
        <v>8</v>
      </c>
      <c r="F254" s="3" t="s">
        <v>9</v>
      </c>
      <c r="G254" s="4">
        <v>0</v>
      </c>
      <c r="H254" s="4">
        <v>0</v>
      </c>
      <c r="I254" s="4">
        <v>0</v>
      </c>
      <c r="J254" s="27"/>
    </row>
    <row r="255" spans="1:13" ht="39" customHeight="1" x14ac:dyDescent="0.25">
      <c r="A255" s="27"/>
      <c r="B255" s="28"/>
      <c r="C255" s="26"/>
      <c r="D255" s="26"/>
      <c r="E255" s="13" t="s">
        <v>10</v>
      </c>
      <c r="F255" s="3" t="s">
        <v>9</v>
      </c>
      <c r="G255" s="4">
        <v>0</v>
      </c>
      <c r="H255" s="4">
        <v>0</v>
      </c>
      <c r="I255" s="4">
        <v>0</v>
      </c>
      <c r="J255" s="27"/>
    </row>
    <row r="256" spans="1:13" ht="39" customHeight="1" x14ac:dyDescent="0.25">
      <c r="A256" s="27"/>
      <c r="B256" s="28"/>
      <c r="C256" s="26"/>
      <c r="D256" s="26"/>
      <c r="E256" s="13" t="s">
        <v>11</v>
      </c>
      <c r="F256" s="3" t="s">
        <v>9</v>
      </c>
      <c r="G256" s="4">
        <v>50000</v>
      </c>
      <c r="H256" s="4">
        <v>50000</v>
      </c>
      <c r="I256" s="4">
        <v>50000</v>
      </c>
      <c r="J256" s="27"/>
      <c r="K256" s="8"/>
    </row>
    <row r="257" spans="1:14" ht="21.75" customHeight="1" x14ac:dyDescent="0.25">
      <c r="A257" s="27" t="s">
        <v>84</v>
      </c>
      <c r="B257" s="28" t="s">
        <v>25</v>
      </c>
      <c r="C257" s="26">
        <v>45292</v>
      </c>
      <c r="D257" s="26">
        <v>46387</v>
      </c>
      <c r="E257" s="13" t="s">
        <v>6</v>
      </c>
      <c r="F257" s="3" t="s">
        <v>85</v>
      </c>
      <c r="G257" s="4">
        <f>SUM(G258:G260)</f>
        <v>60000</v>
      </c>
      <c r="H257" s="4">
        <f t="shared" ref="H257" si="81">SUM(H258:H260)</f>
        <v>60000</v>
      </c>
      <c r="I257" s="4">
        <f t="shared" ref="I257" si="82">SUM(I258:I260)</f>
        <v>60000</v>
      </c>
      <c r="J257" s="27" t="s">
        <v>86</v>
      </c>
    </row>
    <row r="258" spans="1:14" ht="29.25" customHeight="1" x14ac:dyDescent="0.25">
      <c r="A258" s="27"/>
      <c r="B258" s="28"/>
      <c r="C258" s="26"/>
      <c r="D258" s="26"/>
      <c r="E258" s="13" t="s">
        <v>8</v>
      </c>
      <c r="F258" s="3" t="s">
        <v>9</v>
      </c>
      <c r="G258" s="4">
        <v>0</v>
      </c>
      <c r="H258" s="4">
        <v>0</v>
      </c>
      <c r="I258" s="4">
        <v>0</v>
      </c>
      <c r="J258" s="27"/>
    </row>
    <row r="259" spans="1:14" ht="29.25" customHeight="1" x14ac:dyDescent="0.25">
      <c r="A259" s="27"/>
      <c r="B259" s="28"/>
      <c r="C259" s="26"/>
      <c r="D259" s="26"/>
      <c r="E259" s="13" t="s">
        <v>10</v>
      </c>
      <c r="F259" s="3" t="s">
        <v>9</v>
      </c>
      <c r="G259" s="4">
        <v>0</v>
      </c>
      <c r="H259" s="4">
        <v>0</v>
      </c>
      <c r="I259" s="4">
        <v>0</v>
      </c>
      <c r="J259" s="27"/>
    </row>
    <row r="260" spans="1:14" ht="29.25" customHeight="1" x14ac:dyDescent="0.25">
      <c r="A260" s="27"/>
      <c r="B260" s="28"/>
      <c r="C260" s="26"/>
      <c r="D260" s="26"/>
      <c r="E260" s="13" t="s">
        <v>11</v>
      </c>
      <c r="F260" s="3" t="s">
        <v>9</v>
      </c>
      <c r="G260" s="4">
        <v>60000</v>
      </c>
      <c r="H260" s="4">
        <v>60000</v>
      </c>
      <c r="I260" s="4">
        <v>60000</v>
      </c>
      <c r="J260" s="27"/>
      <c r="K260" s="8"/>
    </row>
    <row r="261" spans="1:14" ht="14.25" customHeight="1" x14ac:dyDescent="0.25">
      <c r="A261" s="40" t="s">
        <v>87</v>
      </c>
      <c r="B261" s="32" t="s">
        <v>9</v>
      </c>
      <c r="C261" s="41" t="s">
        <v>9</v>
      </c>
      <c r="D261" s="41" t="s">
        <v>9</v>
      </c>
      <c r="E261" s="15" t="s">
        <v>6</v>
      </c>
      <c r="F261" s="16" t="s">
        <v>9</v>
      </c>
      <c r="G261" s="24">
        <f>SUM(G262:G265)</f>
        <v>1374964681.78</v>
      </c>
      <c r="H261" s="24">
        <f t="shared" ref="H261:I261" si="83">SUM(H262:H265)</f>
        <v>1435371970.2899997</v>
      </c>
      <c r="I261" s="24">
        <f t="shared" si="83"/>
        <v>1490229018.3000002</v>
      </c>
      <c r="J261" s="32" t="s">
        <v>9</v>
      </c>
      <c r="K261" s="6"/>
    </row>
    <row r="262" spans="1:14" ht="24" customHeight="1" x14ac:dyDescent="0.25">
      <c r="A262" s="40"/>
      <c r="B262" s="32"/>
      <c r="C262" s="41"/>
      <c r="D262" s="41"/>
      <c r="E262" s="15" t="s">
        <v>8</v>
      </c>
      <c r="F262" s="16" t="s">
        <v>9</v>
      </c>
      <c r="G262" s="24">
        <f>G18+G23+G29+G34+G39+G44+G48+G52+G56+G60+G64+G68+G72+G77+G81+G85+G89+G93+G97+G101+G105+G109+G113+G117+G121+G125+G129+G133+G137+G141+G145+G149+G153+G157+G161+G165+G169+G173+G177+G181+G185+G189+G193+G197+G202+G206+G210+G214+G218+G222+G226+G231+G236+G240+G245+G250+G254+G258</f>
        <v>62534001.909999996</v>
      </c>
      <c r="H262" s="24">
        <f t="shared" ref="H262:I262" si="84">H18+H23+H29+H34+H39+H44+H48+H52+H56+H60+H64+H68+H72+H77+H81+H85+H89+H93+H97+H101+H105+H109+H113+H117+H121+H125+H129+H133+H137+H141+H145+H149+H153+H157+H161+H165+H169+H173+H177+H181+H185+H189+H193+H197+H202+H206+H210+H214+H218+H222+H226+H231+H236+H240+H245+H250+H254+H258</f>
        <v>50012654.840000004</v>
      </c>
      <c r="I262" s="24">
        <f t="shared" si="84"/>
        <v>48417547.920000002</v>
      </c>
      <c r="J262" s="32"/>
      <c r="K262" s="6"/>
    </row>
    <row r="263" spans="1:14" ht="24" customHeight="1" x14ac:dyDescent="0.25">
      <c r="A263" s="40"/>
      <c r="B263" s="32"/>
      <c r="C263" s="41"/>
      <c r="D263" s="41"/>
      <c r="E263" s="15" t="s">
        <v>10</v>
      </c>
      <c r="F263" s="16" t="s">
        <v>9</v>
      </c>
      <c r="G263" s="24">
        <f t="shared" ref="G263:I264" si="85">G19+G24+G30+G35+G40+G45+G49+G53+G57+G61+G65+G69+G73+G78+G82+G86+G90+G94+G98+G102+G106+G110+G114+G118+G122+G126+G130+G134+G138+G142+G146+G150+G154+G158+G162+G166+G170+G174+G178+G182+G186+G190+G194+G198+G203+G207+G211+G215+G219+G223+G227+G232+G237+G241+G246+G251+G255+G259</f>
        <v>950863513.38999999</v>
      </c>
      <c r="H263" s="24">
        <f t="shared" si="85"/>
        <v>1013171883.2899997</v>
      </c>
      <c r="I263" s="24">
        <f t="shared" si="85"/>
        <v>1058490792.2300001</v>
      </c>
      <c r="J263" s="32"/>
      <c r="K263" s="6"/>
    </row>
    <row r="264" spans="1:14" ht="24" customHeight="1" x14ac:dyDescent="0.25">
      <c r="A264" s="40"/>
      <c r="B264" s="32"/>
      <c r="C264" s="41"/>
      <c r="D264" s="41"/>
      <c r="E264" s="15" t="s">
        <v>11</v>
      </c>
      <c r="F264" s="16" t="s">
        <v>9</v>
      </c>
      <c r="G264" s="24">
        <f t="shared" si="85"/>
        <v>361290385.94</v>
      </c>
      <c r="H264" s="24">
        <f t="shared" si="85"/>
        <v>372187432.15999997</v>
      </c>
      <c r="I264" s="24">
        <f t="shared" si="85"/>
        <v>383320678.14999998</v>
      </c>
      <c r="J264" s="32"/>
      <c r="K264" s="6"/>
    </row>
    <row r="265" spans="1:14" ht="42.75" customHeight="1" x14ac:dyDescent="0.25">
      <c r="A265" s="40"/>
      <c r="B265" s="32"/>
      <c r="C265" s="41"/>
      <c r="D265" s="41"/>
      <c r="E265" s="15" t="s">
        <v>142</v>
      </c>
      <c r="F265" s="16" t="s">
        <v>9</v>
      </c>
      <c r="G265" s="24">
        <f>G21+G26</f>
        <v>276780.53999999998</v>
      </c>
      <c r="H265" s="24">
        <f t="shared" ref="H265:I265" si="86">H21+H26</f>
        <v>0</v>
      </c>
      <c r="I265" s="24">
        <f t="shared" si="86"/>
        <v>0</v>
      </c>
      <c r="J265" s="32"/>
      <c r="K265" s="6"/>
    </row>
    <row r="266" spans="1:14" s="1" customFormat="1" ht="8.2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4" s="1" customFormat="1" ht="12.75" customHeight="1" x14ac:dyDescent="0.25">
      <c r="A267" s="18" t="s">
        <v>137</v>
      </c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4" s="1" customFormat="1" ht="12.75" customHeight="1" x14ac:dyDescent="0.25">
      <c r="A268" s="18" t="s">
        <v>100</v>
      </c>
      <c r="B268" s="18"/>
      <c r="C268" s="18"/>
      <c r="D268" s="18"/>
      <c r="E268" s="18"/>
      <c r="F268" s="18"/>
      <c r="G268" s="18"/>
      <c r="H268" s="18"/>
      <c r="I268" s="18"/>
      <c r="J268" s="18" t="s">
        <v>138</v>
      </c>
    </row>
    <row r="269" spans="1:14" s="1" customFormat="1" ht="30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6"/>
      <c r="L269" s="25"/>
      <c r="M269" s="25"/>
      <c r="N269" s="25"/>
    </row>
    <row r="270" spans="1:14" x14ac:dyDescent="0.25">
      <c r="F270" s="19"/>
      <c r="G270" s="19"/>
      <c r="H270" s="19"/>
      <c r="I270" s="19"/>
      <c r="K270" s="6"/>
      <c r="L270" s="25"/>
      <c r="M270" s="25"/>
      <c r="N270" s="25"/>
    </row>
    <row r="271" spans="1:14" x14ac:dyDescent="0.25">
      <c r="F271" s="19"/>
      <c r="G271" s="19"/>
      <c r="H271" s="19"/>
      <c r="I271" s="19"/>
      <c r="K271" s="6"/>
      <c r="L271" s="25"/>
      <c r="M271" s="25"/>
      <c r="N271" s="25"/>
    </row>
    <row r="272" spans="1:14" x14ac:dyDescent="0.25">
      <c r="F272" s="19"/>
      <c r="G272" s="19"/>
      <c r="H272" s="19"/>
      <c r="I272" s="19"/>
      <c r="K272" s="6"/>
      <c r="L272" s="25"/>
      <c r="M272" s="25"/>
      <c r="N272" s="25"/>
    </row>
    <row r="273" spans="6:14" x14ac:dyDescent="0.25">
      <c r="F273" s="19"/>
      <c r="G273" s="19"/>
      <c r="H273" s="19"/>
      <c r="I273" s="19"/>
      <c r="K273" s="6"/>
      <c r="L273" s="25"/>
      <c r="M273" s="25"/>
      <c r="N273" s="25"/>
    </row>
    <row r="274" spans="6:14" x14ac:dyDescent="0.25">
      <c r="L274" s="25"/>
      <c r="M274" s="25"/>
      <c r="N274" s="25"/>
    </row>
  </sheetData>
  <mergeCells count="315">
    <mergeCell ref="A205:A208"/>
    <mergeCell ref="B205:B208"/>
    <mergeCell ref="C205:C208"/>
    <mergeCell ref="D205:D208"/>
    <mergeCell ref="J205:J208"/>
    <mergeCell ref="E13:E14"/>
    <mergeCell ref="F13:F14"/>
    <mergeCell ref="A152:A155"/>
    <mergeCell ref="B152:B155"/>
    <mergeCell ref="C152:C155"/>
    <mergeCell ref="D152:D155"/>
    <mergeCell ref="J152:J155"/>
    <mergeCell ref="A144:A147"/>
    <mergeCell ref="B144:B147"/>
    <mergeCell ref="C144:C147"/>
    <mergeCell ref="D144:D147"/>
    <mergeCell ref="J144:J147"/>
    <mergeCell ref="A51:A54"/>
    <mergeCell ref="B51:B54"/>
    <mergeCell ref="C51:C54"/>
    <mergeCell ref="D51:D54"/>
    <mergeCell ref="J51:J54"/>
    <mergeCell ref="A148:A151"/>
    <mergeCell ref="B148:B151"/>
    <mergeCell ref="C148:C151"/>
    <mergeCell ref="D148:D151"/>
    <mergeCell ref="J148:J151"/>
    <mergeCell ref="A16:J16"/>
    <mergeCell ref="A17:A21"/>
    <mergeCell ref="B17:B21"/>
    <mergeCell ref="C17:C21"/>
    <mergeCell ref="D17:D21"/>
    <mergeCell ref="J17:J21"/>
    <mergeCell ref="A22:A26"/>
    <mergeCell ref="B22:B26"/>
    <mergeCell ref="C22:C26"/>
    <mergeCell ref="D22:D26"/>
    <mergeCell ref="J22:J26"/>
    <mergeCell ref="D88:D91"/>
    <mergeCell ref="J88:J91"/>
    <mergeCell ref="A100:A103"/>
    <mergeCell ref="B100:B103"/>
    <mergeCell ref="C100:C103"/>
    <mergeCell ref="D100:D103"/>
    <mergeCell ref="J100:J103"/>
    <mergeCell ref="A104:A107"/>
    <mergeCell ref="D112:D115"/>
    <mergeCell ref="J112:J115"/>
    <mergeCell ref="D188:D191"/>
    <mergeCell ref="J188:J191"/>
    <mergeCell ref="D156:D159"/>
    <mergeCell ref="J156:J159"/>
    <mergeCell ref="A160:A163"/>
    <mergeCell ref="B160:B163"/>
    <mergeCell ref="C160:C163"/>
    <mergeCell ref="A164:A167"/>
    <mergeCell ref="B164:B167"/>
    <mergeCell ref="C164:C167"/>
    <mergeCell ref="D164:D167"/>
    <mergeCell ref="J164:J167"/>
    <mergeCell ref="D160:D163"/>
    <mergeCell ref="D168:D171"/>
    <mergeCell ref="J168:J171"/>
    <mergeCell ref="A172:A175"/>
    <mergeCell ref="B172:B175"/>
    <mergeCell ref="C172:C175"/>
    <mergeCell ref="D172:D175"/>
    <mergeCell ref="J172:J175"/>
    <mergeCell ref="A176:A179"/>
    <mergeCell ref="B176:B179"/>
    <mergeCell ref="C176:C179"/>
    <mergeCell ref="D176:D179"/>
    <mergeCell ref="J104:J107"/>
    <mergeCell ref="A92:A95"/>
    <mergeCell ref="B92:B95"/>
    <mergeCell ref="C92:C95"/>
    <mergeCell ref="D92:D95"/>
    <mergeCell ref="J92:J95"/>
    <mergeCell ref="A96:A99"/>
    <mergeCell ref="B96:B99"/>
    <mergeCell ref="C96:C99"/>
    <mergeCell ref="D96:D99"/>
    <mergeCell ref="J96:J99"/>
    <mergeCell ref="B88:B91"/>
    <mergeCell ref="C88:C91"/>
    <mergeCell ref="J261:J265"/>
    <mergeCell ref="A261:A265"/>
    <mergeCell ref="B261:B265"/>
    <mergeCell ref="C261:C265"/>
    <mergeCell ref="D261:D265"/>
    <mergeCell ref="A253:A256"/>
    <mergeCell ref="B253:B256"/>
    <mergeCell ref="C253:C256"/>
    <mergeCell ref="D253:D256"/>
    <mergeCell ref="J253:J256"/>
    <mergeCell ref="A257:A260"/>
    <mergeCell ref="B257:B260"/>
    <mergeCell ref="C257:C260"/>
    <mergeCell ref="D257:D260"/>
    <mergeCell ref="J257:J260"/>
    <mergeCell ref="D249:D252"/>
    <mergeCell ref="J249:J252"/>
    <mergeCell ref="A243:J243"/>
    <mergeCell ref="A244:A247"/>
    <mergeCell ref="B244:B247"/>
    <mergeCell ref="C244:C247"/>
    <mergeCell ref="D244:D247"/>
    <mergeCell ref="B217:B220"/>
    <mergeCell ref="C217:C220"/>
    <mergeCell ref="A248:J248"/>
    <mergeCell ref="A249:A252"/>
    <mergeCell ref="B249:B252"/>
    <mergeCell ref="C249:C252"/>
    <mergeCell ref="A230:A233"/>
    <mergeCell ref="B230:B233"/>
    <mergeCell ref="C230:C233"/>
    <mergeCell ref="D230:D233"/>
    <mergeCell ref="J230:J233"/>
    <mergeCell ref="A234:J234"/>
    <mergeCell ref="J244:J247"/>
    <mergeCell ref="A235:A238"/>
    <mergeCell ref="B235:B238"/>
    <mergeCell ref="C235:C238"/>
    <mergeCell ref="D235:D238"/>
    <mergeCell ref="J235:J238"/>
    <mergeCell ref="A239:A242"/>
    <mergeCell ref="B239:B242"/>
    <mergeCell ref="C239:C242"/>
    <mergeCell ref="D239:D242"/>
    <mergeCell ref="J239:J242"/>
    <mergeCell ref="A188:A191"/>
    <mergeCell ref="B188:B191"/>
    <mergeCell ref="A225:A228"/>
    <mergeCell ref="B225:B228"/>
    <mergeCell ref="C225:C228"/>
    <mergeCell ref="D225:D228"/>
    <mergeCell ref="J225:J228"/>
    <mergeCell ref="A229:J229"/>
    <mergeCell ref="A201:A204"/>
    <mergeCell ref="B201:B204"/>
    <mergeCell ref="C201:C204"/>
    <mergeCell ref="D201:D204"/>
    <mergeCell ref="J201:J204"/>
    <mergeCell ref="A221:A224"/>
    <mergeCell ref="B221:B224"/>
    <mergeCell ref="C221:C224"/>
    <mergeCell ref="D221:D224"/>
    <mergeCell ref="J221:J224"/>
    <mergeCell ref="A213:A216"/>
    <mergeCell ref="B213:B216"/>
    <mergeCell ref="C213:C216"/>
    <mergeCell ref="D213:D216"/>
    <mergeCell ref="J213:J216"/>
    <mergeCell ref="A217:A220"/>
    <mergeCell ref="A124:A127"/>
    <mergeCell ref="B124:B127"/>
    <mergeCell ref="D217:D220"/>
    <mergeCell ref="A200:J200"/>
    <mergeCell ref="A180:A183"/>
    <mergeCell ref="B180:B183"/>
    <mergeCell ref="C180:C183"/>
    <mergeCell ref="D180:D183"/>
    <mergeCell ref="J180:J183"/>
    <mergeCell ref="A184:A187"/>
    <mergeCell ref="B184:B187"/>
    <mergeCell ref="C184:C187"/>
    <mergeCell ref="D184:D187"/>
    <mergeCell ref="J184:J187"/>
    <mergeCell ref="J192:J195"/>
    <mergeCell ref="A192:A195"/>
    <mergeCell ref="B192:B195"/>
    <mergeCell ref="C192:C195"/>
    <mergeCell ref="D192:D195"/>
    <mergeCell ref="A196:A199"/>
    <mergeCell ref="B196:B199"/>
    <mergeCell ref="C196:C199"/>
    <mergeCell ref="D196:D199"/>
    <mergeCell ref="J196:J199"/>
    <mergeCell ref="B47:B50"/>
    <mergeCell ref="C47:C50"/>
    <mergeCell ref="C188:C191"/>
    <mergeCell ref="A67:A70"/>
    <mergeCell ref="B67:B70"/>
    <mergeCell ref="C67:C70"/>
    <mergeCell ref="D67:D70"/>
    <mergeCell ref="J67:J70"/>
    <mergeCell ref="A71:A74"/>
    <mergeCell ref="B71:B74"/>
    <mergeCell ref="C71:C74"/>
    <mergeCell ref="D71:D74"/>
    <mergeCell ref="J71:J74"/>
    <mergeCell ref="D84:D87"/>
    <mergeCell ref="J84:J87"/>
    <mergeCell ref="A84:A87"/>
    <mergeCell ref="B84:B87"/>
    <mergeCell ref="D120:D123"/>
    <mergeCell ref="J120:J123"/>
    <mergeCell ref="B140:B143"/>
    <mergeCell ref="C140:C143"/>
    <mergeCell ref="D140:D143"/>
    <mergeCell ref="J140:J143"/>
    <mergeCell ref="A156:A159"/>
    <mergeCell ref="J33:J36"/>
    <mergeCell ref="A42:J42"/>
    <mergeCell ref="A43:A46"/>
    <mergeCell ref="C43:C46"/>
    <mergeCell ref="D43:D46"/>
    <mergeCell ref="J43:J46"/>
    <mergeCell ref="A37:J37"/>
    <mergeCell ref="A38:A41"/>
    <mergeCell ref="B38:B41"/>
    <mergeCell ref="C38:C41"/>
    <mergeCell ref="D38:D41"/>
    <mergeCell ref="J38:J41"/>
    <mergeCell ref="B33:B36"/>
    <mergeCell ref="C33:C36"/>
    <mergeCell ref="D33:D36"/>
    <mergeCell ref="A33:A36"/>
    <mergeCell ref="B43:B46"/>
    <mergeCell ref="B120:B123"/>
    <mergeCell ref="C120:C123"/>
    <mergeCell ref="D47:D50"/>
    <mergeCell ref="J47:J50"/>
    <mergeCell ref="A11:J11"/>
    <mergeCell ref="A12:J12"/>
    <mergeCell ref="A27:J27"/>
    <mergeCell ref="A28:A31"/>
    <mergeCell ref="B28:B31"/>
    <mergeCell ref="C28:C31"/>
    <mergeCell ref="D28:D31"/>
    <mergeCell ref="J28:J31"/>
    <mergeCell ref="A32:J32"/>
    <mergeCell ref="G13:I13"/>
    <mergeCell ref="A13:A14"/>
    <mergeCell ref="B13:B14"/>
    <mergeCell ref="C13:D13"/>
    <mergeCell ref="J13:J14"/>
    <mergeCell ref="A47:A50"/>
    <mergeCell ref="A63:A66"/>
    <mergeCell ref="B63:B66"/>
    <mergeCell ref="C63:C66"/>
    <mergeCell ref="D63:D66"/>
    <mergeCell ref="J63:J66"/>
    <mergeCell ref="B80:B83"/>
    <mergeCell ref="C80:C83"/>
    <mergeCell ref="A59:A62"/>
    <mergeCell ref="B59:B62"/>
    <mergeCell ref="C59:C62"/>
    <mergeCell ref="D59:D62"/>
    <mergeCell ref="J59:J62"/>
    <mergeCell ref="J124:J127"/>
    <mergeCell ref="A132:A135"/>
    <mergeCell ref="B132:B135"/>
    <mergeCell ref="C132:C135"/>
    <mergeCell ref="D132:D135"/>
    <mergeCell ref="J132:J135"/>
    <mergeCell ref="A116:A119"/>
    <mergeCell ref="B116:B119"/>
    <mergeCell ref="C116:C119"/>
    <mergeCell ref="D116:D119"/>
    <mergeCell ref="J116:J119"/>
    <mergeCell ref="A112:A115"/>
    <mergeCell ref="B112:B115"/>
    <mergeCell ref="C112:C115"/>
    <mergeCell ref="D80:D83"/>
    <mergeCell ref="C84:C87"/>
    <mergeCell ref="A120:A123"/>
    <mergeCell ref="C156:C159"/>
    <mergeCell ref="A140:A143"/>
    <mergeCell ref="A55:A58"/>
    <mergeCell ref="B55:B58"/>
    <mergeCell ref="C55:C58"/>
    <mergeCell ref="D55:D58"/>
    <mergeCell ref="J55:J58"/>
    <mergeCell ref="A108:A111"/>
    <mergeCell ref="B108:B111"/>
    <mergeCell ref="C108:C111"/>
    <mergeCell ref="D108:D111"/>
    <mergeCell ref="J108:J111"/>
    <mergeCell ref="J80:J83"/>
    <mergeCell ref="A76:A79"/>
    <mergeCell ref="B76:B79"/>
    <mergeCell ref="C76:C79"/>
    <mergeCell ref="A75:J75"/>
    <mergeCell ref="A88:A91"/>
    <mergeCell ref="B104:B107"/>
    <mergeCell ref="C104:C107"/>
    <mergeCell ref="D104:D107"/>
    <mergeCell ref="D76:D79"/>
    <mergeCell ref="J76:J79"/>
    <mergeCell ref="A80:A83"/>
    <mergeCell ref="C124:C127"/>
    <mergeCell ref="D124:D127"/>
    <mergeCell ref="J217:J220"/>
    <mergeCell ref="A128:A131"/>
    <mergeCell ref="B128:B131"/>
    <mergeCell ref="C128:C131"/>
    <mergeCell ref="D128:D131"/>
    <mergeCell ref="J128:J131"/>
    <mergeCell ref="A209:A212"/>
    <mergeCell ref="B209:B212"/>
    <mergeCell ref="J176:J179"/>
    <mergeCell ref="C136:C139"/>
    <mergeCell ref="D136:D139"/>
    <mergeCell ref="J136:J139"/>
    <mergeCell ref="A136:A139"/>
    <mergeCell ref="C209:C212"/>
    <mergeCell ref="D209:D212"/>
    <mergeCell ref="J209:J212"/>
    <mergeCell ref="A168:A171"/>
    <mergeCell ref="B168:B171"/>
    <mergeCell ref="C168:C171"/>
    <mergeCell ref="B136:B139"/>
    <mergeCell ref="J160:J163"/>
    <mergeCell ref="B156:B159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rowBreaks count="12" manualBreakCount="12">
    <brk id="26" max="9" man="1"/>
    <brk id="50" max="9" man="1"/>
    <brk id="74" max="9" man="1"/>
    <brk id="87" max="9" man="1"/>
    <brk id="115" max="9" man="1"/>
    <brk id="135" max="9" man="1"/>
    <brk id="147" max="9" man="1"/>
    <brk id="163" max="9" man="1"/>
    <brk id="183" max="9" man="1"/>
    <brk id="199" max="9" man="1"/>
    <brk id="228" max="9" man="1"/>
    <brk id="2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28.12.2023</vt:lpstr>
      <vt:lpstr>'28.12.2023'!Область_печати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2024-01-15T12:30:29Z</dcterms:modified>
</cp:coreProperties>
</file>