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'18.02.21'!$A$1:$H$243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<sst xmlns="http://schemas.openxmlformats.org/spreadsheetml/2006/main" count="423" uniqueCount="273">
  <si>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</si>
  <si>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</si>
  <si>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</si>
  <si>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</si>
  <si>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</si>
  <si>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</si>
  <si>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</si>
  <si>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</si>
  <si>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</si>
  <si>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</si>
  <si>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</si>
  <si>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</si>
  <si>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</si>
  <si>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</si>
  <si>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</si>
  <si>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</si>
  <si>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</si>
  <si>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</si>
  <si>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</si>
  <si>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</si>
  <si>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</si>
  <si>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</si>
  <si>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</si>
  <si>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</si>
  <si>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</si>
  <si>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</si>
  <si>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</si>
  <si>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</si>
  <si>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</si>
  <si>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</si>
  <si>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</si>
  <si>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Гурьянова О.И., директор МБОУ "СОШ №11"</t>
  </si>
  <si>
    <t>Бережкова С.В., директор МБОУ "Буныревская СОШ №14"</t>
  </si>
  <si>
    <t>Акульчева Е.В., заведующий МБДОУ "ЦРР-детский сад №13"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</si>
  <si>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</si>
  <si>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</si>
  <si>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</si>
  <si>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</si>
  <si>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Вольф Е.Ф.., заведующий МБДОУ "ДС комбинированного вида №26"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</si>
  <si>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</si>
  <si>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</si>
  <si>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</si>
  <si>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</si>
  <si>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</si>
  <si>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</si>
  <si>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</si>
  <si>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</si>
  <si>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</si>
  <si>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</si>
  <si>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</si>
  <si>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</si>
  <si>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</si>
  <si>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</si>
  <si>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</si>
  <si>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</si>
  <si>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</si>
  <si>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</si>
  <si>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Желанова Е.А., заведующий МБДОУ "ДС общеразвивающего вида №10"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</si>
  <si>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</si>
  <si>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</si>
  <si>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</si>
  <si>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</si>
  <si>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</si>
  <si>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</si>
  <si>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</si>
  <si>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</si>
  <si>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</si>
  <si>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</si>
  <si>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</si>
  <si>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</si>
  <si>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</si>
  <si>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</si>
  <si>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</si>
  <si>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</si>
  <si>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</si>
  <si>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</si>
  <si>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</si>
  <si>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</si>
  <si>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</si>
  <si>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</si>
  <si>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</si>
  <si>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</si>
  <si>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</si>
  <si>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</si>
  <si>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</si>
  <si>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</si>
  <si>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</si>
  <si>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</si>
  <si>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</si>
  <si>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</si>
  <si>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</si>
  <si>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</si>
  <si>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</si>
  <si>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</si>
  <si>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</si>
  <si>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</si>
  <si>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</si>
  <si>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</si>
  <si>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</si>
  <si>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</si>
  <si>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</si>
  <si>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</si>
  <si>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</si>
  <si>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</si>
  <si>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</si>
  <si>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</si>
  <si>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</si>
  <si>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</si>
  <si>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</si>
  <si>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</si>
  <si>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</si>
  <si>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</si>
  <si>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</si>
  <si>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</si>
  <si>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Воронова С.В., директор МБОУ "Гимназия №13"</t>
  </si>
  <si>
    <t>Морозова Л.П., зам. главного бухгалтера МКУ "ЦОДСО"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</si>
  <si>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</si>
  <si>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</si>
  <si>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1.16. Произведена смена дверей в МБДОУ "ДС комбинированного вида №5"</t>
  </si>
  <si>
    <t>Контрольное событие 1.17. Произведена смена дверей в МБДОУ "ДС комбинированного вида №8"</t>
  </si>
  <si>
    <t>Контрольное событие 1.18. Произведена смена дверей в МБДОУ "ДС комбинированного вида №11"</t>
  </si>
  <si>
    <t>Контрольное событие 1.19. Произведена смена дверей в МБДОУ "ДС комбинированного вида №12"</t>
  </si>
  <si>
    <t>Контрольное событие 1.20. Произведена смена дверей в МБДОУ "ДС комбинированного вида №27"</t>
  </si>
  <si>
    <t>Контрольное событие 1.15. Произведены работы по монтажу АПС в МБДОУ "ДС комбинированного вида №8"</t>
  </si>
  <si>
    <t>Шумицкая И.А., начальник Управления образования администрации муниципального образования город Алексин</t>
  </si>
  <si>
    <t>Губанова И.Ю., директор МБОУ "Гимназия №18"</t>
  </si>
  <si>
    <t>Шумицкая И.А., начальникУправления образования администрации муниципального образования город Алексин</t>
  </si>
  <si>
    <t>Шкурко Н.Н., директор МБОУ "СОШ №5"</t>
  </si>
  <si>
    <t>Мосенкова О.М., ио директора МБОУ "Александровская СОШ №23"</t>
  </si>
  <si>
    <t>Контрольное событие 2.55.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</si>
  <si>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Начальник Управления образования администрации муниципального образования город Алексин</t>
  </si>
  <si>
    <t>И.А. Шумицкая</t>
  </si>
  <si>
    <t>Анохин А.Ю., ио директора МБОУ "Спас-Конинская СОШ №24"</t>
  </si>
  <si>
    <t>Арсеньева Н.Г., ио директора МБОУ "Борисовская НОШ №26"</t>
  </si>
  <si>
    <t>Анохина Н.А., ио заведующего МБДОУ "ДС комбинированного вида №27"</t>
  </si>
  <si>
    <t>Абашев Е.В., ио директора МБОУ "Поповская СОШ № 19"</t>
  </si>
  <si>
    <t>Лапина В.В., ио директора МБОУ "Авангардская СОШ №7"</t>
  </si>
  <si>
    <t xml:space="preserve">Анохин А.Ю., ио директора МБОУ "Спас-Конинская СОШ №24" </t>
  </si>
  <si>
    <t>Данилина И.В., заведующий МБДОУ "ЦРР-ДС №15"</t>
  </si>
  <si>
    <t xml:space="preserve">Батищева Е.Г., заведующийМБДОУ "ДС общеразвивающего вида №16" </t>
  </si>
  <si>
    <t>Чечулина И.Г., заведующий МБДОУ "ДС комбинированного вида №19"</t>
  </si>
  <si>
    <t>Масальская Т.И., заведующий МБДОУ "ДС комбинированного вида №28"</t>
  </si>
  <si>
    <t>Контрольное событие 1.21. Произведена замена ввода системы отопления в МБДОУ "ДС общеразвивающего вида №21"</t>
  </si>
  <si>
    <t>Контрольное событие 1.22. Произведены работы по монтажу АПС в МБДОУ "ДС комбинированного вида №2"</t>
  </si>
  <si>
    <t>Контрольное событие 1.23. Произведены работы по монтажу АПС в МБДОУ "ЦРР-ДС №4"</t>
  </si>
  <si>
    <t>Контрольное событие 1.24. Произведены работы по монтажу АПС в МБДОУ "ДС комбинированного вида №5"</t>
  </si>
  <si>
    <t>Контрольное событие 1.25. Произведены работы по монтажу АПС в МБДОУ "ДС комбинированного вида №7"</t>
  </si>
  <si>
    <t>Контрольное событие 1.26. Произведены работы по монтажу АПС в МБДОУ "ДС комбинированного вида №8"</t>
  </si>
  <si>
    <t>Контрольное событие 1.27. Произведены работы по монтажу АПС в МБДОУ "ДС общеразвивающего вида №10"</t>
  </si>
  <si>
    <t>Контрольное событие 1.28. Произведены работы по монтажу АПС в МБДОУ "ДС комбинированного вида №11"</t>
  </si>
  <si>
    <t>Контрольное событие 1.29. Произведены работы по монтажу АПС в МБДОУ "ДС комбинированного вида №12"</t>
  </si>
  <si>
    <t>Контрольное событие 1.30. Произведены работы по монтажу АПС в МБДОУ "ЦРР-ДС №13"</t>
  </si>
  <si>
    <t>Контрольное событие 1.31. Произведены работы по монтажу АПС в МБДОУ "ДС комбинированного вида №18"</t>
  </si>
  <si>
    <t>Контрольное событие 1.32. Произведены работы по монтажу АПС в МБДОУ "ДС общеразвивающего вида №21"</t>
  </si>
  <si>
    <t>Контрольное событие 1.33. Произведены работы по монтажу АПС в МБДОУ "ДС комбинированного вида №25"</t>
  </si>
  <si>
    <t>Контрольное событие 1.34. Произведены работы по монтажу АПС в МБДОУ "ДС комбинированного вида №26"</t>
  </si>
  <si>
    <t>Контрольное событие 1.35. Произведены работы по монтажу АПС в МБДОУ "ДС комбинированного вида №27"</t>
  </si>
  <si>
    <t>Контрольное событие 1.36. Произведены работы по монтажу АПС в МБДОУ "ДС комбинированного вида №28"</t>
  </si>
  <si>
    <t>Контрольное событие 1.37. Произведены работы по монтажу АПС в МБОУ "Буныревская СОШ №14"</t>
  </si>
  <si>
    <t>Контрольное событие 1.38. Произведены работы по монтажу АПС в МБОУ "Поповская СОШ №19"</t>
  </si>
  <si>
    <t>Контрольное событие 1.39. Строительство детского сада на 60 мест (2 этап)</t>
  </si>
  <si>
    <t>Контрольное событие 1.40. Произведены работы по ремонту группы 2-3 в МБДОУ "ДС комбинированного вида №7"</t>
  </si>
  <si>
    <t xml:space="preserve">Контрольное событие 1.41. Созданы условия, отвечающие современным требованиям (ремонт (в т.ч.капитальный), ремонт кровли в МБДОУ "ДС комбинированного вида №8" (ГП "Развитие образования в Тульской области") </t>
  </si>
  <si>
    <t>Контрольное событие 1.42. Произведены работы по ремонтуотопления веранды и туалета в МБДОУ "ДС комбинированного вида №7"</t>
  </si>
  <si>
    <t>Контрольное событие 1.43. Приобретена бытовая техника в МБДОУ "ЦРР-ДС №15"</t>
  </si>
  <si>
    <t>Контрольное событие 1.44. Приобретены тэны для электрических плит в МБОУ "Поповская СОШ №19"</t>
  </si>
  <si>
    <t>Контрольное событие 1.45. Приобретены светодиодные светильники и лампы в МБОУ "Авангардская СОШ №7"</t>
  </si>
  <si>
    <t>Контрольное событие 1.46. Выполнены работы по укреплению стены 2 этажа здания и замене оконных блоков в здании МБДОУ «ДС комбинированного вида №5»</t>
  </si>
  <si>
    <t>Контрольное событие 1.47. Выполнены работы по ремонту кровли МБДОУ «ДС комбинированного вида №2»</t>
  </si>
  <si>
    <t>Контрольное событие 1.48. Выполнены работы по ремонту кровли МБДОУ «ДС комбинированного вида №27"</t>
  </si>
  <si>
    <t>Контрольное событие 1.49. Выполнены работы по укреплению стены 2 этажа в здании МБДОУ «ДС комбинированного вида №26»</t>
  </si>
  <si>
    <t>Контрольное событие 1.50. Выполнены работы по ремонту отопления МБДОУ «ДС комбинированного вида №27»</t>
  </si>
  <si>
    <t>Контрольное событие 1.51. Выполнены работы по ремонту ступеней МБОУ «Шелепинская СОШ №27»</t>
  </si>
  <si>
    <t xml:space="preserve">Контрольное событие 1.52. Созданы условия, отвечающие современным требованиям (ремонт (в т.ч.капитальный), ремонт кровли в МБДОУ "ДС комбинированного вида №27" (ГП "Развитие образования в Тульской области") </t>
  </si>
  <si>
    <t xml:space="preserve">Контрольное событие 1.53. Созданы условия, отвечающие современным требованиям (ремонт (в т.ч.капитальный), монтаж системы видеонаблюдения в МБДОУ "ДС комбинированного вида №1" (ГП "Развитие образования в Тульской области") </t>
  </si>
  <si>
    <t xml:space="preserve">Контрольное событие 1.54. Созданы условия, отвечающие современным требованиям (ремонт (в т.ч.капитальный), монтаж системы видеонаблюдения в МБДОУ "ДС комбинированного вида №2" (ГП "Развитие образования в Тульской области") </t>
  </si>
  <si>
    <t xml:space="preserve">Контрольное событие 1.55. Созданы условия, отвечающие современным требованиям (ремонт (в т.ч.капитальный), монтаж системы видеонаблюдения в МБДОУ "ЦРР-ДС №4" (ГП "Развитие образования в Тульской области") </t>
  </si>
  <si>
    <t xml:space="preserve">Контрольное событие 1.56. Созданы условия, отвечающие современным требованиям (ремонт (в т.ч.капитальный), монтаж системы видеонаблюдения в МБДОУ "ДС комбинированного вида №5" (ГП "Развитие образования в Тульской области") </t>
  </si>
  <si>
    <t xml:space="preserve">Контрольное событие 1.57. Созданы условия, отвечающие современным требованиям (ремонт (в т.ч.капитальный), монтаж системы видеонаблюдения в МБДОУ "ДС комбинированного вида №7" (ГП "Развитие образования в Тульской области") </t>
  </si>
  <si>
    <t xml:space="preserve">Контрольное событие 1.58. Созданы условия, отвечающие современным требованиям (ремонт (в т.ч.капитальный), монтаж системы видеонаблюдения в МБДОУ "ДС комбинированного вида №8" (ГП "Развитие образования в Тульской области") </t>
  </si>
  <si>
    <t xml:space="preserve">Контрольное событие 1.59. Созданы условия, отвечающие современным требованиям (ремонт (в т.ч.капитальный), монтаж системы видеонаблюдения в МБДОУ "ДС общеразвивающего вида №10" (ГП "Развитие образования в Тульской области") </t>
  </si>
  <si>
    <t xml:space="preserve">Контрольное событие 1.60. Созданы условия, отвечающие современным требованиям (ремонт (в т.ч.капитальный), монтаж системы видеонаблюдения в МБДОУ "ДС комбинированного вида №11" (ГП "Развитие образования в Тульской области") </t>
  </si>
  <si>
    <t xml:space="preserve">Контрольное событие 1.61. Созданы условия, отвечающие современным требованиям (ремонт (в т.ч.капитальный), монтаж системы видеонаблюдения в МБДОУ "ДС комбинированного вида №12" (ГП "Развитие образования в Тульской области") </t>
  </si>
  <si>
    <t xml:space="preserve">Контрольное событие 1.62 Созданы условия, отвечающие современным требованиям (ремонт (в т.ч.капитальный), монтаж системы видеонаблюдения в МБДОУ "ЦРР-ДС №13" (ГП "Развитие образования в Тульской области") </t>
  </si>
  <si>
    <t xml:space="preserve">Контрольное событие 1.63. Созданы условия, отвечающие современным требованиям (ремонт (в т.ч.капитальный), монтаж системы видеонаблюдения в МБДОУ "ЦРР-ДС №15" (ГП "Развитие образования в Тульской области") </t>
  </si>
  <si>
    <t xml:space="preserve">Контрольное событие 1.64. Созданы условия, отвечающие современным требованиям (ремонт (в т.ч.капитальный), монтаж системы видеонаблюдения в МБДОУ "ДС общеразвивающего вида №16" (ГП "Развитие образования в Тульской области") </t>
  </si>
  <si>
    <t xml:space="preserve">Контрольное событие 1.65. Созданы условия, отвечающие современным требованиям (ремонт (в т.ч.капитальный), монтаж системы видеонаблюдения в МБДОУ "ДС комбинированного вида №18" (ГП "Развитие образования в Тульской области") </t>
  </si>
  <si>
    <t xml:space="preserve">Контрольное событие 1.66. Созданы условия, отвечающие современным требованиям (ремонт (в т.ч.капитальный), монтаж системы видеонаблюдения в МБДОУ "ДС комбинированного вида №19" (ГП "Развитие образования в Тульской области") </t>
  </si>
  <si>
    <t xml:space="preserve">Контрольное событие 1.67. Созданы условия, отвечающие современным требованиям (ремонт (в т.ч.капитальный), монтаж системы видеонаблюдения в МБДОУ "ДС общеразвивающего вида №21" (ГП "Развитие образования в Тульской области") </t>
  </si>
  <si>
    <t xml:space="preserve">Контрольное событие 1.68. Созданы условия, отвечающие современным требованиям (ремонт (в т.ч.капитальный), монтаж системы видеонаблюдения в МБДОУ "ДС комбинированного вида №25" (ГП "Развитие образования в Тульской области") </t>
  </si>
  <si>
    <t xml:space="preserve">Контрольное событие 1.69. Созданы условия, отвечающие современным требованиям (ремонт (в т.ч.капитальный), монтаж системы видеонаблюдения в МБДОУ "ДС комбинированного вида №26" (ГП "Развитие образования в Тульской области") </t>
  </si>
  <si>
    <t xml:space="preserve">Контрольное событие 1.70. Созданы условия, отвечающие современным требованиям (ремонт (в т.ч.капитальный), монтаж системы видеонаблюдения в МБДОУ "ДС комбинированного вида №27" (ГП "Развитие образования в Тульской области") </t>
  </si>
  <si>
    <t xml:space="preserve">Контрольное событие 1.71. Созданы условия, отвечающие современным требованиям (ремонт (в т.ч.капитальный), монтаж системы видеонаблюдения в МБДОУ "ДС комбинированного вида №28" (ГП "Развитие образования в Тульской области") </t>
  </si>
  <si>
    <t xml:space="preserve">Контрольное событие 1.72. Созданы условия, отвечающие современным требованиям (ремонт (в т.ч.капитальный), монтаж системы видеонаблюдения в МБОУ "Авангардская СОШ №7" (ГП "Развитие образования в Тульской области") </t>
  </si>
  <si>
    <t xml:space="preserve">Контрольное событие 1.73. Созданы условия, отвечающие современным требованиям (ремонт (в т.ч.капитальный), монтаж системы видеонаблюдения в МБОУ "Буныревская СОШ №14" (ГП "Развитие образования в Тульской области") </t>
  </si>
  <si>
    <t xml:space="preserve">Контрольное событие 1.74. Созданы условия, отвечающие современным требованиям (ремонт (в т.ч.капитальный), монтаж системы видеонаблюдения в МБОУ "Поповская СОШ №19" (ГП "Развитие образования в Тульской области") </t>
  </si>
  <si>
    <t xml:space="preserve">Контрольное событие 1.75. Созданы условия, отвечающие современным требованиям (ремонт (в т.ч.капитальный), монтаж системы видеонаблюдения в МБОУ "Спас-Конинская СОШ №24" (ГП "Развитие образования в Тульской области") </t>
  </si>
  <si>
    <t xml:space="preserve">Контрольное событие 1.76. Созданы условия, отвечающие современным требованиям (ремонт (в т.ч.капитальный), монтаж системы видеонаблюдения в МБОУ "Шелепинская СОШ №27" (ГП "Развитие образования в Тульской области") </t>
  </si>
  <si>
    <t>Контрольное событие 1.77. Произведены работы по монтажу системы АПС в МБДОУ "ДС общеразвивающего вида №16"</t>
  </si>
  <si>
    <t>Контрольное событие 1.78. Приобретено оборудование для улучшения качества передаваемого сигнала на пульт МЧС в МБОУ "Авангардская СОШ №7"</t>
  </si>
  <si>
    <t>Контрольное событие 1.79. Приобретено оборудование для улучшения качества передаваемого сигнала на пульт МЧС в МБОУ "Буныревская СОШ №14"</t>
  </si>
  <si>
    <t>Контрольное событие 1.80. Приобретено оборудование для улучшения качества передаваемого сигнала на пульт МЧС в МБОУ "Поповская СОШ №19"</t>
  </si>
  <si>
    <t>Контрольное событие 1.81. Приобретено оборудование для улучшения качества передаваемого сигнала на пульт МЧС в МБОУ "Сеневская ООШ №21"</t>
  </si>
  <si>
    <t>Контрольное событие 1.82. Приобретено оборудование для улучшения качества передаваемого сигнала на пульт МЧС в МБОУ "Спас-Конинская СОШ №24"</t>
  </si>
  <si>
    <t>Контрольное событие 1.83. Приобретено оборудование для улучшения качества передаваемого сигнала на пульт МЧС в МБОУ "ДС комбинированного вида №5"</t>
  </si>
  <si>
    <t>Контрольное событие 1.84. Приобретено оборудование для улучшения качества передаваемого сигнала на пульт МЧС в МБОУ "ДС комбинированного вида №19"</t>
  </si>
  <si>
    <t>Контрольное событие 1.85. Приобретено оборудование для улучшения качества передаваемого сигнала на пульт МЧС в МБОУ "ДС комбинированного вида №26"</t>
  </si>
  <si>
    <t>Контрольное событие 3.13. Приобретены моющие средства в МБУ ДО "ДДТ"</t>
  </si>
  <si>
    <t>Контрольное событие 3.14. Приобретена замена радиаторов отопления в МБУ ДО "ЦППМиСП"</t>
  </si>
  <si>
    <t xml:space="preserve">Контрольное событие 3.15. Созданы условия, отвечающие современным требованиям (ремонт (в т.ч.капитальный), монтаж системы видеонаблюдения в МБУ ДО "ДДТ" (ГП "Развитие образования в Тульской области") </t>
  </si>
  <si>
    <t xml:space="preserve">Контрольное событие 3.16. Созданы условия, отвечающие современным требованиям (ремонт (в т.ч.капитальный), монтаж системы видеонаблюдения в МБУ ДО ДЮСШ №3 "Атлет" (ГП "Развитие образования в Тульской области") </t>
  </si>
  <si>
    <t xml:space="preserve">Контрольное событие 3.17. Созданы условия, отвечающие современным требованиям (ремонт (в т.ч.капитальный), монтаж системы видеонаблюдения в МБУ ДО "ЦРТДиЮ" (ГП "Развитие образования в Тульской области") </t>
  </si>
  <si>
    <t xml:space="preserve">Трофимова О.В., ио директораМБУ ДО "ДЮСШ №1" </t>
  </si>
  <si>
    <t xml:space="preserve">Контрольное событие 3.18. Созданы условия, отвечающие современным требованиям (ремонт (в т.ч.капитальный), монтаж системы видеонаблюдения в МБУ ДО "ДЮСШ №1" (ГП "Развитие образования в Тульской области") </t>
  </si>
  <si>
    <t xml:space="preserve">Контрольное событие 3.19. Созданы условия, отвечающие современным требованиям (ремонт (в т.ч.капитальный), монтаж системы видеонаблюдения в МБУ ДО "ДЮСШ "Горизонт" (ГП "Развитие образования в Тульской области") </t>
  </si>
  <si>
    <t>Контрольное событие 2.28 Произведены работы по монтажу АПС в МБОУ "СОШ №5"</t>
  </si>
  <si>
    <t>Контрольное событие 2.29 Произведены работы по монтажу АПС в МБОУ "СОШ №9"</t>
  </si>
  <si>
    <t>Контрольное событие 2.30 Произведены работы по монтажу АПС в МБОУ "Авангардская СОШ №7"</t>
  </si>
  <si>
    <t>Контрольное событие 2.31 Произведены работы по монтажу АПС в МБОУ "Спас-Конинская СОШ №24"</t>
  </si>
  <si>
    <t>Контрольное событие 2.32 Произведены работы по монтажу АПС в МБОУ "Борисовская НОШ №26"</t>
  </si>
  <si>
    <t>Контрольное событие 2.33 Произведены работы по ремонту навеса у входа в здание МБОУ "СОШ №3"</t>
  </si>
  <si>
    <t>Контрольное событие 2.34 Произведены работы по монтажу АПС в МБОУ "СОШ №5"</t>
  </si>
  <si>
    <t>Контрольное событие 2.35 Произведены работы по монтажу АПС в МБОУ "СОШ №9"</t>
  </si>
  <si>
    <t>Контрольное событие 2.36 Произведены работы по монтажу АПС в МБОУ "СОШ №11"</t>
  </si>
  <si>
    <t>Контрольное событие 2.37 Произведены работы по монтажу АПС в МБОУ "Авангардская СОШ №7"</t>
  </si>
  <si>
    <t>Контрольное событие 2.38 Произведены работы по монтажу АПС в МБОУ "Буныревская СОШ №14"</t>
  </si>
  <si>
    <t>Контрольное событие 2.39 Произведены работы по монтажу АПС в МБОУ "Поповская СОШ №19"</t>
  </si>
  <si>
    <t>Контрольное событие 2.40 Произведены работы по монтажу АПС в МБОУ "Сеневская ООШ №21"</t>
  </si>
  <si>
    <t>Контрольное событие 2.41 Произведены работы по монтажу АПС в МБОУ "Пушкинская ООШ №22"</t>
  </si>
  <si>
    <t>Контрольное событие 2.42. Произведены работы по монтажу АПС в МБОУ "Александровская СОШ №23"</t>
  </si>
  <si>
    <t>Контрольное событие 2.43 Произведены работы по монтажу АПС в МБОУ "Спас-Конинская СОШ №24"</t>
  </si>
  <si>
    <t>Контрольное событие 2.44. Произведены работы по монтажу АПС в МБОУ "Борисовская НОШ №26"</t>
  </si>
  <si>
    <t>Контрольное событие 2.45. Произведены работы по монтажу АПС в МБОУ "Шелепинская СОШ №27"</t>
  </si>
  <si>
    <t xml:space="preserve">Контрольное событие 2.46.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</si>
  <si>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2.47.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</si>
  <si>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</si>
  <si>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>Контрольное событие 2.50.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</si>
  <si>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2.51.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</si>
  <si>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2.53.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</si>
  <si>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2.54.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</si>
  <si>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2.56. Реализованы мероприятия по модернизации школьных систем обрахования в МБОУ "Гимназия №13"</t>
  </si>
  <si>
    <t>Контрольное событие 2.57. Произведены работы по ремонту помещений столовой и лестницы в МБОУ "СОШ №3"</t>
  </si>
  <si>
    <t>Контрольное событие 2.58. Произведены работы по ремонту пищеблока в МБОУ "Гимназия №18"</t>
  </si>
  <si>
    <t>Контрольное событие 2.59. Приобретены краны шаровые в МБОУ "СОШ №3"</t>
  </si>
  <si>
    <t>Контрольное событие 2.60. Приобретено оборудование для улучшения качества передаваемого сигнала на пульт МЧС в МБОУ "Авангардская СОШ №7"</t>
  </si>
  <si>
    <t>Контрольное событие 2.61. Приобретено оборудование для улучшения качества передаваемого сигнала на пульт МЧС в МБОУ "Буныревская СОШ №14"</t>
  </si>
  <si>
    <t>Контрольное событие 2.62. Приобретено оборудование для улучшения качества передаваемого сигнала на пульт МЧС в МБОУ "Поповская СОШ №19"</t>
  </si>
  <si>
    <t>Контрольное событие 2.63. Приобретено оборудование для улучшения качества передаваемого сигнала на пульт МЧС в МБОУ "Сеневская ООШ №21"</t>
  </si>
  <si>
    <t>Контрольное событие 2.64. Приобретено оборудование для улучшения качества передаваемого сигнала на пульт МЧС в МБОУ "Пушкинская ООШ №22"</t>
  </si>
  <si>
    <t>Контрольное событие 2.65. Приобретено оборудование для улучшения качества передаваемого сигнала на пульт МЧС в МБОУ "Александровская СОШ №23"</t>
  </si>
  <si>
    <t>Контрольное событие 2.66. Приобретено оборудование для улучшения качества передаваемого сигнала на пульт МЧС в МБОУ "Спас-Конинская СОШ №24"</t>
  </si>
  <si>
    <t>Контрольное событие 2.67. Приобретено оборудование для улучшения качества передаваемого сигнала на пульт МЧС в МБОУ "Борисовская СОШ №26"</t>
  </si>
  <si>
    <t>Контрольное событие 2.68. Приобретено оборудование для улучшения качества передаваемого сигнала на пульт МЧС в МБОУ "СОШ №9"</t>
  </si>
  <si>
    <t>Контрольное событие 2.69. Произведены работы по монтажу АПС в МБОУ "Буныревская СОШ №14"</t>
  </si>
  <si>
    <t>Контрольное событие 2.70. Произведены работы по монтажу АПС в МБОУ "Шелепинская СОШ №27"</t>
  </si>
  <si>
    <t>Контрольное событие 2.71. Произведены работы по ремонту кровли в МБОУ "Гимназия №18"</t>
  </si>
  <si>
    <t>Контрольное событие 2.72. Установлены сантехнические кабинки в МБОУ "Гимназия №18"</t>
  </si>
  <si>
    <t>Контрольное событие 2.73. Произведена замена котлов отопления и пуско-наладочные работы в котельной МБОУ "Авангардская СОШ №7"</t>
  </si>
  <si>
    <t>Контрольное событие 2.74. Произведена замена оконных блоков в МБОУ "Пушкинская ООШ №22"</t>
  </si>
  <si>
    <t>Контрольное событие 2.75. Приобретены светодиодные лампы в МБОУ "Авангардская СОШ №7"</t>
  </si>
  <si>
    <t>Контрольное событие 2.76. Приобретена эмаль для пола в МБОУ "СОШ №11"</t>
  </si>
  <si>
    <t>Контрольное событие 2.77. Приобретена белизна в МБОУ "Гимназия №18"</t>
  </si>
  <si>
    <t>Контрольное событие 2.78. Оказаны услуги по проведению экспертизы поставленного товара для проверки его соответствия условиям контракта в соответствии с Федеральным законом № 44-ФЗ</t>
  </si>
  <si>
    <t>Контрольное событие 1.86. Приобретено оборудование для оснащения МБОУ "ДС общеразвивающего вида №21" нового детского сада в рамках 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в МБОУ "ДС общеразвивающего вида №21"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</si>
  <si>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14.11.2022)</t>
  </si>
  <si>
    <t>Контрольное событие 2.79. Выполнены работы по замене спортивного оборудования и ремонту полов в спортивном зале МБОУ "Поповская СОШ №19"</t>
  </si>
  <si>
    <t>№ 200-д от "14" ноября  2022</t>
  </si>
  <si>
    <t>Шурыгина Т.В., заведующий МБДОУ "ДС комбинированного вида №12"</t>
  </si>
  <si>
    <t>Анохина Н.Н., ио заведующего МБДОУ "ДС комбинированного вида №27"</t>
  </si>
  <si>
    <t>Елагина О.Н.., заведующий МБДОУ "ДС комбинированного вида №25"</t>
  </si>
  <si>
    <t xml:space="preserve">Батищева Е.Г., заведующий МБДОУ "ДС общеразвивающего вида №16" </t>
  </si>
  <si>
    <t>Сухомлинова Е.Е., зам. директора МКУ "ЦОДСО"</t>
  </si>
  <si>
    <t>Дмитриева Л.И., ио заведующего МБДОУ "ДС комбинированного вида №1"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</si>
</sst>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A1">
      <pane ySplit="11" topLeftCell="A66" activePane="bottomLeft" state="frozen"/>
      <selection pane="topLeft" activeCell="A1" sqref="A1"/>
      <selection pane="bottomLeft" activeCell="D69" sqref="D69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57" t="s">
        <v>266</v>
      </c>
      <c r="G4" s="58"/>
    </row>
    <row r="6" spans="1:8" ht="15.75" customHeight="1">
      <c r="A6" s="70" t="s">
        <v>264</v>
      </c>
      <c r="B6" s="70"/>
      <c r="C6" s="70"/>
      <c r="D6" s="70"/>
      <c r="E6" s="70"/>
      <c r="F6" s="70"/>
      <c r="G6" s="70"/>
      <c r="H6" s="70"/>
    </row>
    <row r="7" spans="1:8" ht="15.75" customHeight="1">
      <c r="A7" s="70"/>
      <c r="B7" s="70"/>
      <c r="C7" s="70"/>
      <c r="D7" s="70"/>
      <c r="E7" s="70"/>
      <c r="F7" s="70"/>
      <c r="G7" s="70"/>
      <c r="H7" s="70"/>
    </row>
    <row r="8" spans="2:7" ht="15.75" customHeight="1" thickBot="1">
      <c r="B8" s="71"/>
      <c r="C8" s="71"/>
      <c r="D8" s="1"/>
      <c r="E8" s="1"/>
      <c r="F8" s="1"/>
      <c r="G8" s="1"/>
    </row>
    <row r="9" spans="1:8" ht="18.75" customHeight="1">
      <c r="A9" s="59" t="s">
        <v>8</v>
      </c>
      <c r="B9" s="62" t="s">
        <v>9</v>
      </c>
      <c r="C9" s="62" t="s">
        <v>10</v>
      </c>
      <c r="D9" s="72" t="s">
        <v>11</v>
      </c>
      <c r="E9" s="72"/>
      <c r="F9" s="72"/>
      <c r="G9" s="72"/>
      <c r="H9" s="73"/>
    </row>
    <row r="10" spans="1:8" ht="76.5" customHeight="1" thickBot="1">
      <c r="A10" s="61"/>
      <c r="B10" s="64"/>
      <c r="C10" s="64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59" t="s">
        <v>12</v>
      </c>
      <c r="B12" s="62" t="s">
        <v>4</v>
      </c>
      <c r="C12" s="11">
        <v>2022</v>
      </c>
      <c r="D12" s="31">
        <f>F12+G12+H12+E12</f>
        <v>459304318.64000005</v>
      </c>
      <c r="E12" s="31">
        <f>E55</f>
        <v>5133167.2</v>
      </c>
      <c r="F12" s="31">
        <f>F18+F21+F24+F15+F55+F57+F68+F69+F70+F71+F72+F73+F74+F75+F76+F77+F78+F79+F80+F81+F82+F83+F84+F85+F86+F87+F88+F89+F90+F91+F92</f>
        <v>345903091.64000005</v>
      </c>
      <c r="G12" s="31">
        <f>G15+G27+G30+G31+G32+G33+G34+G35+G36+G37+G55+G56+G57+G58+G62+G63+G64+G65+G66+G67+G68+G69+G70+G71+G72+G73+G74+G75+G76+G77+G78+G79+G80+G81+G82+G83+G84+G85+G86+G87+G88+G89+G90+G91+G92+G94+G95+G96+G97+G98+G99+G100+G101+G93+G102</f>
        <v>108173392.03999999</v>
      </c>
      <c r="H12" s="33">
        <f>H59+H60+H61</f>
        <v>94667.76000000001</v>
      </c>
    </row>
    <row r="13" spans="1:8" ht="15.75" thickBot="1">
      <c r="A13" s="60"/>
      <c r="B13" s="63"/>
      <c r="C13" s="8">
        <v>2023</v>
      </c>
      <c r="D13" s="35">
        <f>F13+G13+H13+E13</f>
        <v>337833370.88</v>
      </c>
      <c r="E13" s="35">
        <v>0</v>
      </c>
      <c r="F13" s="31">
        <f>F19+F22+F25+F16</f>
        <v>228044350.87</v>
      </c>
      <c r="G13" s="32">
        <f>G16+G28+G38+G39+G40+G41+G42+G43+G44+G45+G46+G47+G48</f>
        <v>109789020.01</v>
      </c>
      <c r="H13" s="34">
        <v>0</v>
      </c>
    </row>
    <row r="14" spans="1:8" ht="15.75" thickBot="1">
      <c r="A14" s="61"/>
      <c r="B14" s="64"/>
      <c r="C14" s="10">
        <v>2024</v>
      </c>
      <c r="D14" s="44">
        <f>F14+G14+H14+E14</f>
        <v>446180367.58</v>
      </c>
      <c r="E14" s="44">
        <v>0</v>
      </c>
      <c r="F14" s="31">
        <f>F20+F23+F26+F17</f>
        <v>336835047.57</v>
      </c>
      <c r="G14" s="42">
        <f>G17+G29+G49+G50+G51+G52+G53+G54</f>
        <v>109345320.01</v>
      </c>
      <c r="H14" s="43">
        <v>0</v>
      </c>
    </row>
    <row r="15" spans="1:8" ht="78.75" customHeight="1">
      <c r="A15" s="14" t="s">
        <v>44</v>
      </c>
      <c r="B15" s="7" t="s">
        <v>115</v>
      </c>
      <c r="C15" s="22">
        <v>44552</v>
      </c>
      <c r="D15" s="31">
        <f aca="true" t="shared" si="0" ref="D15:D26">G15+H15+F15</f>
        <v>98670877.56</v>
      </c>
      <c r="E15" s="31">
        <v>0</v>
      </c>
      <c r="F15" s="31">
        <v>0</v>
      </c>
      <c r="G15" s="31">
        <v>98670877.56</v>
      </c>
      <c r="H15" s="33">
        <v>0</v>
      </c>
    </row>
    <row r="16" spans="1:8" ht="79.5" customHeight="1">
      <c r="A16" s="6" t="s">
        <v>45</v>
      </c>
      <c r="B16" s="7" t="s">
        <v>115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46</v>
      </c>
      <c r="B17" s="7" t="s">
        <v>115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47</v>
      </c>
      <c r="B18" s="7" t="s">
        <v>115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48</v>
      </c>
      <c r="B19" s="7" t="s">
        <v>115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49</v>
      </c>
      <c r="B20" s="7" t="s">
        <v>115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50</v>
      </c>
      <c r="B21" s="7" t="s">
        <v>115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51</v>
      </c>
      <c r="B22" s="7" t="s">
        <v>115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52</v>
      </c>
      <c r="B23" s="7" t="s">
        <v>115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53</v>
      </c>
      <c r="B24" s="7" t="s">
        <v>115</v>
      </c>
      <c r="C24" s="12">
        <v>44560</v>
      </c>
      <c r="D24" s="32">
        <f t="shared" si="0"/>
        <v>15525300.8</v>
      </c>
      <c r="E24" s="32">
        <v>0</v>
      </c>
      <c r="F24" s="32">
        <v>15525300.8</v>
      </c>
      <c r="G24" s="32">
        <v>0</v>
      </c>
      <c r="H24" s="34">
        <v>0</v>
      </c>
    </row>
    <row r="25" spans="1:8" ht="75.75" customHeight="1">
      <c r="A25" s="6" t="s">
        <v>54</v>
      </c>
      <c r="B25" s="7" t="s">
        <v>115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55</v>
      </c>
      <c r="B26" s="7" t="s">
        <v>115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60" t="s">
        <v>23</v>
      </c>
      <c r="B27" s="63" t="s">
        <v>115</v>
      </c>
      <c r="C27" s="12">
        <v>44560</v>
      </c>
      <c r="D27" s="32">
        <f>F27+G27</f>
        <v>117180</v>
      </c>
      <c r="E27" s="32">
        <v>0</v>
      </c>
      <c r="F27" s="32">
        <v>0</v>
      </c>
      <c r="G27" s="32">
        <v>117180</v>
      </c>
      <c r="H27" s="34">
        <v>0</v>
      </c>
    </row>
    <row r="28" spans="1:8" ht="30.75" customHeight="1">
      <c r="A28" s="60"/>
      <c r="B28" s="63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60"/>
      <c r="B29" s="63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56</v>
      </c>
      <c r="B30" s="7" t="s">
        <v>124</v>
      </c>
      <c r="C30" s="12">
        <v>44804</v>
      </c>
      <c r="D30" s="32">
        <f>F30+G30+E30</f>
        <v>1354292.97</v>
      </c>
      <c r="E30" s="32">
        <v>0</v>
      </c>
      <c r="F30" s="32">
        <v>0</v>
      </c>
      <c r="G30" s="32">
        <v>1354292.97</v>
      </c>
      <c r="H30" s="34">
        <v>0</v>
      </c>
    </row>
    <row r="31" spans="1:8" ht="51" customHeight="1">
      <c r="A31" s="6" t="s">
        <v>123</v>
      </c>
      <c r="B31" s="7" t="s">
        <v>26</v>
      </c>
      <c r="C31" s="12">
        <v>44805</v>
      </c>
      <c r="D31" s="32">
        <f aca="true" t="shared" si="1" ref="D31:D45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54.75" customHeight="1">
      <c r="A32" s="6" t="s">
        <v>118</v>
      </c>
      <c r="B32" s="7" t="s">
        <v>34</v>
      </c>
      <c r="C32" s="12">
        <v>44805</v>
      </c>
      <c r="D32" s="32">
        <f t="shared" si="1"/>
        <v>150232.81</v>
      </c>
      <c r="E32" s="35">
        <v>0</v>
      </c>
      <c r="F32" s="35">
        <v>0</v>
      </c>
      <c r="G32" s="35">
        <v>150232.81</v>
      </c>
      <c r="H32" s="36">
        <v>0</v>
      </c>
    </row>
    <row r="33" spans="1:8" ht="62.25" customHeight="1">
      <c r="A33" s="6" t="s">
        <v>119</v>
      </c>
      <c r="B33" s="7" t="s">
        <v>26</v>
      </c>
      <c r="C33" s="12">
        <v>44805</v>
      </c>
      <c r="D33" s="32">
        <f t="shared" si="1"/>
        <v>70844.03</v>
      </c>
      <c r="E33" s="35">
        <v>0</v>
      </c>
      <c r="F33" s="35">
        <v>0</v>
      </c>
      <c r="G33" s="35">
        <v>70844.03</v>
      </c>
      <c r="H33" s="36">
        <v>0</v>
      </c>
    </row>
    <row r="34" spans="1:8" ht="62.25" customHeight="1">
      <c r="A34" s="6" t="s">
        <v>120</v>
      </c>
      <c r="B34" s="7" t="s">
        <v>35</v>
      </c>
      <c r="C34" s="12">
        <v>44805</v>
      </c>
      <c r="D34" s="32">
        <f t="shared" si="1"/>
        <v>76636.8</v>
      </c>
      <c r="E34" s="35">
        <v>0</v>
      </c>
      <c r="F34" s="35">
        <v>0</v>
      </c>
      <c r="G34" s="35">
        <v>76636.8</v>
      </c>
      <c r="H34" s="36">
        <v>0</v>
      </c>
    </row>
    <row r="35" spans="1:8" ht="62.25" customHeight="1">
      <c r="A35" s="6" t="s">
        <v>121</v>
      </c>
      <c r="B35" s="7" t="s">
        <v>267</v>
      </c>
      <c r="C35" s="12">
        <v>44805</v>
      </c>
      <c r="D35" s="35">
        <f t="shared" si="1"/>
        <v>71492.53</v>
      </c>
      <c r="E35" s="35">
        <v>0</v>
      </c>
      <c r="F35" s="35">
        <v>0</v>
      </c>
      <c r="G35" s="35">
        <v>71492.53</v>
      </c>
      <c r="H35" s="36">
        <v>0</v>
      </c>
    </row>
    <row r="36" spans="1:8" ht="62.25" customHeight="1">
      <c r="A36" s="6" t="s">
        <v>122</v>
      </c>
      <c r="B36" s="7" t="s">
        <v>268</v>
      </c>
      <c r="C36" s="12">
        <v>44805</v>
      </c>
      <c r="D36" s="35">
        <f t="shared" si="1"/>
        <v>156349.3</v>
      </c>
      <c r="E36" s="35">
        <v>0</v>
      </c>
      <c r="F36" s="35">
        <v>0</v>
      </c>
      <c r="G36" s="35">
        <v>156349.3</v>
      </c>
      <c r="H36" s="36">
        <v>0</v>
      </c>
    </row>
    <row r="37" spans="1:8" ht="62.25" customHeight="1">
      <c r="A37" s="6" t="s">
        <v>142</v>
      </c>
      <c r="B37" s="7" t="s">
        <v>37</v>
      </c>
      <c r="C37" s="12">
        <v>44713</v>
      </c>
      <c r="D37" s="35">
        <f t="shared" si="1"/>
        <v>413725.88</v>
      </c>
      <c r="E37" s="35">
        <v>0</v>
      </c>
      <c r="F37" s="35">
        <v>0</v>
      </c>
      <c r="G37" s="35">
        <v>413725.88</v>
      </c>
      <c r="H37" s="36">
        <v>0</v>
      </c>
    </row>
    <row r="38" spans="1:8" ht="62.25" customHeight="1">
      <c r="A38" s="6" t="s">
        <v>143</v>
      </c>
      <c r="B38" s="7" t="s">
        <v>29</v>
      </c>
      <c r="C38" s="12">
        <v>45170</v>
      </c>
      <c r="D38" s="35">
        <f t="shared" si="1"/>
        <v>1070900.01</v>
      </c>
      <c r="E38" s="35">
        <v>0</v>
      </c>
      <c r="F38" s="35">
        <v>0</v>
      </c>
      <c r="G38" s="35">
        <v>1070900.01</v>
      </c>
      <c r="H38" s="36">
        <v>0</v>
      </c>
    </row>
    <row r="39" spans="1:8" ht="62.25" customHeight="1">
      <c r="A39" s="6" t="s">
        <v>144</v>
      </c>
      <c r="B39" s="7" t="s">
        <v>27</v>
      </c>
      <c r="C39" s="12">
        <v>45170</v>
      </c>
      <c r="D39" s="35">
        <f t="shared" si="1"/>
        <v>1067800</v>
      </c>
      <c r="E39" s="35">
        <v>0</v>
      </c>
      <c r="F39" s="35">
        <v>0</v>
      </c>
      <c r="G39" s="35">
        <v>1067800</v>
      </c>
      <c r="H39" s="36">
        <v>0</v>
      </c>
    </row>
    <row r="40" spans="1:8" ht="62.25" customHeight="1">
      <c r="A40" s="6" t="s">
        <v>145</v>
      </c>
      <c r="B40" s="7" t="s">
        <v>34</v>
      </c>
      <c r="C40" s="12">
        <v>45170</v>
      </c>
      <c r="D40" s="35">
        <f t="shared" si="1"/>
        <v>535400</v>
      </c>
      <c r="E40" s="35">
        <v>0</v>
      </c>
      <c r="F40" s="35">
        <v>0</v>
      </c>
      <c r="G40" s="35">
        <v>535400</v>
      </c>
      <c r="H40" s="36">
        <v>0</v>
      </c>
    </row>
    <row r="41" spans="1:8" ht="62.25" customHeight="1">
      <c r="A41" s="6" t="s">
        <v>146</v>
      </c>
      <c r="B41" s="7" t="s">
        <v>30</v>
      </c>
      <c r="C41" s="12">
        <v>45170</v>
      </c>
      <c r="D41" s="35">
        <f t="shared" si="1"/>
        <v>1070900</v>
      </c>
      <c r="E41" s="35">
        <v>0</v>
      </c>
      <c r="F41" s="35">
        <v>0</v>
      </c>
      <c r="G41" s="35">
        <v>1070900</v>
      </c>
      <c r="H41" s="36">
        <v>0</v>
      </c>
    </row>
    <row r="42" spans="1:8" ht="50.25" customHeight="1">
      <c r="A42" s="6" t="s">
        <v>147</v>
      </c>
      <c r="B42" s="7" t="s">
        <v>26</v>
      </c>
      <c r="C42" s="12">
        <v>45170</v>
      </c>
      <c r="D42" s="35">
        <f t="shared" si="1"/>
        <v>1285100</v>
      </c>
      <c r="E42" s="35">
        <v>0</v>
      </c>
      <c r="F42" s="35">
        <v>0</v>
      </c>
      <c r="G42" s="35">
        <v>1285100</v>
      </c>
      <c r="H42" s="36">
        <v>0</v>
      </c>
    </row>
    <row r="43" spans="1:8" ht="51" customHeight="1">
      <c r="A43" s="6" t="s">
        <v>148</v>
      </c>
      <c r="B43" s="7" t="s">
        <v>57</v>
      </c>
      <c r="C43" s="12">
        <v>45170</v>
      </c>
      <c r="D43" s="35">
        <f t="shared" si="1"/>
        <v>321300</v>
      </c>
      <c r="E43" s="35">
        <v>0</v>
      </c>
      <c r="F43" s="35">
        <v>0</v>
      </c>
      <c r="G43" s="35">
        <v>321300</v>
      </c>
      <c r="H43" s="36">
        <v>0</v>
      </c>
    </row>
    <row r="44" spans="1:8" ht="51" customHeight="1">
      <c r="A44" s="6" t="s">
        <v>149</v>
      </c>
      <c r="B44" s="7" t="s">
        <v>35</v>
      </c>
      <c r="C44" s="12">
        <v>45170</v>
      </c>
      <c r="D44" s="35">
        <f t="shared" si="1"/>
        <v>856700</v>
      </c>
      <c r="E44" s="35">
        <v>0</v>
      </c>
      <c r="F44" s="35">
        <v>0</v>
      </c>
      <c r="G44" s="35">
        <v>856700</v>
      </c>
      <c r="H44" s="36">
        <v>0</v>
      </c>
    </row>
    <row r="45" spans="1:8" ht="49.5" customHeight="1">
      <c r="A45" s="6" t="s">
        <v>150</v>
      </c>
      <c r="B45" s="7" t="s">
        <v>267</v>
      </c>
      <c r="C45" s="12">
        <v>45170</v>
      </c>
      <c r="D45" s="35">
        <f t="shared" si="1"/>
        <v>963800</v>
      </c>
      <c r="E45" s="35">
        <v>0</v>
      </c>
      <c r="F45" s="35">
        <v>0</v>
      </c>
      <c r="G45" s="35">
        <v>963800</v>
      </c>
      <c r="H45" s="36">
        <v>0</v>
      </c>
    </row>
    <row r="46" spans="1:8" ht="48" customHeight="1">
      <c r="A46" s="6" t="s">
        <v>151</v>
      </c>
      <c r="B46" s="29" t="s">
        <v>33</v>
      </c>
      <c r="C46" s="12">
        <v>45170</v>
      </c>
      <c r="D46" s="35">
        <f aca="true" t="shared" si="2" ref="D46:D54">G46+H46+F46</f>
        <v>876300</v>
      </c>
      <c r="E46" s="35">
        <v>0</v>
      </c>
      <c r="F46" s="35">
        <v>0</v>
      </c>
      <c r="G46" s="35">
        <v>876300</v>
      </c>
      <c r="H46" s="36">
        <v>0</v>
      </c>
    </row>
    <row r="47" spans="1:8" ht="51.75" customHeight="1">
      <c r="A47" s="6" t="s">
        <v>152</v>
      </c>
      <c r="B47" s="7" t="s">
        <v>36</v>
      </c>
      <c r="C47" s="12">
        <v>45170</v>
      </c>
      <c r="D47" s="35">
        <f t="shared" si="2"/>
        <v>642600</v>
      </c>
      <c r="E47" s="35">
        <v>0</v>
      </c>
      <c r="F47" s="35">
        <v>0</v>
      </c>
      <c r="G47" s="35">
        <v>642600</v>
      </c>
      <c r="H47" s="36">
        <v>0</v>
      </c>
    </row>
    <row r="48" spans="1:8" ht="50.25" customHeight="1">
      <c r="A48" s="6" t="s">
        <v>153</v>
      </c>
      <c r="B48" s="7" t="s">
        <v>37</v>
      </c>
      <c r="C48" s="12">
        <v>45170</v>
      </c>
      <c r="D48" s="35">
        <f t="shared" si="2"/>
        <v>535500</v>
      </c>
      <c r="E48" s="35">
        <v>0</v>
      </c>
      <c r="F48" s="35">
        <v>0</v>
      </c>
      <c r="G48" s="35">
        <v>535500</v>
      </c>
      <c r="H48" s="36">
        <v>0</v>
      </c>
    </row>
    <row r="49" spans="1:8" ht="47.25" customHeight="1">
      <c r="A49" s="6" t="s">
        <v>154</v>
      </c>
      <c r="B49" s="7" t="s">
        <v>269</v>
      </c>
      <c r="C49" s="12">
        <v>45536</v>
      </c>
      <c r="D49" s="35">
        <f t="shared" si="2"/>
        <v>642600.01</v>
      </c>
      <c r="E49" s="35">
        <v>0</v>
      </c>
      <c r="F49" s="35">
        <v>0</v>
      </c>
      <c r="G49" s="35">
        <v>642600.01</v>
      </c>
      <c r="H49" s="36">
        <v>0</v>
      </c>
    </row>
    <row r="50" spans="1:8" ht="45.75" customHeight="1">
      <c r="A50" s="6" t="s">
        <v>155</v>
      </c>
      <c r="B50" s="7" t="s">
        <v>38</v>
      </c>
      <c r="C50" s="12">
        <v>45536</v>
      </c>
      <c r="D50" s="35">
        <f t="shared" si="2"/>
        <v>642600</v>
      </c>
      <c r="E50" s="35">
        <v>0</v>
      </c>
      <c r="F50" s="35">
        <v>0</v>
      </c>
      <c r="G50" s="35">
        <v>642600</v>
      </c>
      <c r="H50" s="36">
        <v>0</v>
      </c>
    </row>
    <row r="51" spans="1:8" ht="48" customHeight="1">
      <c r="A51" s="6" t="s">
        <v>156</v>
      </c>
      <c r="B51" s="7" t="s">
        <v>134</v>
      </c>
      <c r="C51" s="12">
        <v>45536</v>
      </c>
      <c r="D51" s="35">
        <f t="shared" si="2"/>
        <v>856700</v>
      </c>
      <c r="E51" s="35">
        <v>0</v>
      </c>
      <c r="F51" s="35">
        <v>0</v>
      </c>
      <c r="G51" s="35">
        <v>856700</v>
      </c>
      <c r="H51" s="36">
        <v>0</v>
      </c>
    </row>
    <row r="52" spans="1:8" ht="48.75" customHeight="1">
      <c r="A52" s="6" t="s">
        <v>157</v>
      </c>
      <c r="B52" s="7" t="s">
        <v>141</v>
      </c>
      <c r="C52" s="12">
        <v>45536</v>
      </c>
      <c r="D52" s="35">
        <f t="shared" si="2"/>
        <v>963800</v>
      </c>
      <c r="E52" s="35">
        <v>0</v>
      </c>
      <c r="F52" s="35">
        <v>0</v>
      </c>
      <c r="G52" s="35">
        <v>963800</v>
      </c>
      <c r="H52" s="36">
        <v>0</v>
      </c>
    </row>
    <row r="53" spans="1:8" ht="48" customHeight="1">
      <c r="A53" s="6" t="s">
        <v>158</v>
      </c>
      <c r="B53" s="7" t="s">
        <v>32</v>
      </c>
      <c r="C53" s="12">
        <v>45536</v>
      </c>
      <c r="D53" s="35">
        <f t="shared" si="2"/>
        <v>479200</v>
      </c>
      <c r="E53" s="35">
        <v>0</v>
      </c>
      <c r="F53" s="35">
        <v>0</v>
      </c>
      <c r="G53" s="35">
        <v>479200</v>
      </c>
      <c r="H53" s="36">
        <v>0</v>
      </c>
    </row>
    <row r="54" spans="1:8" ht="41.25" customHeight="1">
      <c r="A54" s="6" t="s">
        <v>159</v>
      </c>
      <c r="B54" s="7" t="s">
        <v>135</v>
      </c>
      <c r="C54" s="12">
        <v>45536</v>
      </c>
      <c r="D54" s="35">
        <f t="shared" si="2"/>
        <v>279900</v>
      </c>
      <c r="E54" s="35">
        <v>0</v>
      </c>
      <c r="F54" s="35">
        <v>0</v>
      </c>
      <c r="G54" s="35">
        <v>279900</v>
      </c>
      <c r="H54" s="36">
        <v>0</v>
      </c>
    </row>
    <row r="55" spans="1:8" ht="62.25" customHeight="1">
      <c r="A55" s="28" t="s">
        <v>160</v>
      </c>
      <c r="B55" s="29" t="s">
        <v>124</v>
      </c>
      <c r="C55" s="30">
        <v>44804</v>
      </c>
      <c r="D55" s="35">
        <f>G55+E55+F55</f>
        <v>13483988.23</v>
      </c>
      <c r="E55" s="35">
        <v>5133167.2</v>
      </c>
      <c r="F55" s="35">
        <v>6861889.86</v>
      </c>
      <c r="G55" s="35">
        <v>1488931.17</v>
      </c>
      <c r="H55" s="36">
        <v>0</v>
      </c>
    </row>
    <row r="56" spans="1:8" ht="51" customHeight="1">
      <c r="A56" s="6" t="s">
        <v>161</v>
      </c>
      <c r="B56" s="29" t="s">
        <v>30</v>
      </c>
      <c r="C56" s="30">
        <v>44804</v>
      </c>
      <c r="D56" s="35">
        <f>G56+E56+F56</f>
        <v>183387.66</v>
      </c>
      <c r="E56" s="35">
        <v>0</v>
      </c>
      <c r="F56" s="35">
        <v>0</v>
      </c>
      <c r="G56" s="35">
        <v>183387.66</v>
      </c>
      <c r="H56" s="36">
        <v>0</v>
      </c>
    </row>
    <row r="57" spans="1:8" ht="69" customHeight="1">
      <c r="A57" s="28" t="s">
        <v>162</v>
      </c>
      <c r="B57" s="29" t="s">
        <v>26</v>
      </c>
      <c r="C57" s="30">
        <v>44804</v>
      </c>
      <c r="D57" s="35">
        <f>G57+E57+F57</f>
        <v>5754358.05</v>
      </c>
      <c r="E57" s="35">
        <v>0</v>
      </c>
      <c r="F57" s="35">
        <v>4773240</v>
      </c>
      <c r="G57" s="35">
        <v>981118.05</v>
      </c>
      <c r="H57" s="36">
        <v>0</v>
      </c>
    </row>
    <row r="58" spans="1:8" ht="52.5" customHeight="1">
      <c r="A58" s="6" t="s">
        <v>163</v>
      </c>
      <c r="B58" s="29" t="s">
        <v>30</v>
      </c>
      <c r="C58" s="30">
        <v>44804</v>
      </c>
      <c r="D58" s="35">
        <f>G58</f>
        <v>19192.79</v>
      </c>
      <c r="E58" s="35">
        <v>0</v>
      </c>
      <c r="F58" s="35">
        <v>0</v>
      </c>
      <c r="G58" s="35">
        <v>19192.79</v>
      </c>
      <c r="H58" s="36">
        <v>0</v>
      </c>
    </row>
    <row r="59" spans="1:8" ht="40.5" customHeight="1">
      <c r="A59" s="6" t="s">
        <v>164</v>
      </c>
      <c r="B59" s="29" t="s">
        <v>138</v>
      </c>
      <c r="C59" s="30">
        <v>44925</v>
      </c>
      <c r="D59" s="35">
        <f aca="true" t="shared" si="3" ref="D59:D67">G59+H59</f>
        <v>57403.39</v>
      </c>
      <c r="E59" s="35">
        <v>0</v>
      </c>
      <c r="F59" s="35">
        <v>0</v>
      </c>
      <c r="G59" s="35">
        <v>0</v>
      </c>
      <c r="H59" s="36">
        <v>57403.39</v>
      </c>
    </row>
    <row r="60" spans="1:8" ht="39.75" customHeight="1">
      <c r="A60" s="6" t="s">
        <v>165</v>
      </c>
      <c r="B60" s="29" t="s">
        <v>135</v>
      </c>
      <c r="C60" s="30">
        <v>44925</v>
      </c>
      <c r="D60" s="35">
        <f t="shared" si="3"/>
        <v>22724.91</v>
      </c>
      <c r="E60" s="35">
        <v>0</v>
      </c>
      <c r="F60" s="35">
        <v>0</v>
      </c>
      <c r="G60" s="35">
        <v>0</v>
      </c>
      <c r="H60" s="36">
        <v>22724.91</v>
      </c>
    </row>
    <row r="61" spans="1:8" ht="48.75" customHeight="1">
      <c r="A61" s="6" t="s">
        <v>166</v>
      </c>
      <c r="B61" s="29" t="s">
        <v>136</v>
      </c>
      <c r="C61" s="30">
        <v>44925</v>
      </c>
      <c r="D61" s="35">
        <f t="shared" si="3"/>
        <v>14539.46</v>
      </c>
      <c r="E61" s="35">
        <v>0</v>
      </c>
      <c r="F61" s="35">
        <v>0</v>
      </c>
      <c r="G61" s="35">
        <v>0</v>
      </c>
      <c r="H61" s="36">
        <v>14539.46</v>
      </c>
    </row>
    <row r="62" spans="1:8" ht="62.25" customHeight="1">
      <c r="A62" s="6" t="s">
        <v>167</v>
      </c>
      <c r="B62" s="29" t="s">
        <v>34</v>
      </c>
      <c r="C62" s="30">
        <v>44925</v>
      </c>
      <c r="D62" s="35">
        <f t="shared" si="3"/>
        <v>564551.42</v>
      </c>
      <c r="E62" s="35">
        <v>0</v>
      </c>
      <c r="F62" s="35">
        <v>0</v>
      </c>
      <c r="G62" s="35">
        <v>564551.42</v>
      </c>
      <c r="H62" s="36">
        <v>0</v>
      </c>
    </row>
    <row r="63" spans="1:8" ht="45.75" customHeight="1">
      <c r="A63" s="6" t="s">
        <v>168</v>
      </c>
      <c r="B63" s="29" t="s">
        <v>29</v>
      </c>
      <c r="C63" s="30">
        <v>44895</v>
      </c>
      <c r="D63" s="35">
        <f t="shared" si="3"/>
        <v>50000</v>
      </c>
      <c r="E63" s="35">
        <v>0</v>
      </c>
      <c r="F63" s="35">
        <v>0</v>
      </c>
      <c r="G63" s="35">
        <v>50000</v>
      </c>
      <c r="H63" s="36">
        <v>0</v>
      </c>
    </row>
    <row r="64" spans="1:8" ht="48.75" customHeight="1">
      <c r="A64" s="6" t="s">
        <v>169</v>
      </c>
      <c r="B64" s="29" t="s">
        <v>134</v>
      </c>
      <c r="C64" s="30">
        <v>44895</v>
      </c>
      <c r="D64" s="35">
        <f t="shared" si="3"/>
        <v>26352.94</v>
      </c>
      <c r="E64" s="35">
        <v>0</v>
      </c>
      <c r="F64" s="35">
        <v>0</v>
      </c>
      <c r="G64" s="35">
        <v>26352.94</v>
      </c>
      <c r="H64" s="36">
        <v>0</v>
      </c>
    </row>
    <row r="65" spans="1:8" ht="51.75" customHeight="1">
      <c r="A65" s="6" t="s">
        <v>170</v>
      </c>
      <c r="B65" s="29" t="s">
        <v>38</v>
      </c>
      <c r="C65" s="30">
        <v>44865</v>
      </c>
      <c r="D65" s="35">
        <f t="shared" si="3"/>
        <v>125616.71</v>
      </c>
      <c r="E65" s="35">
        <v>0</v>
      </c>
      <c r="F65" s="35">
        <v>0</v>
      </c>
      <c r="G65" s="35">
        <v>125616.71</v>
      </c>
      <c r="H65" s="36">
        <v>0</v>
      </c>
    </row>
    <row r="66" spans="1:8" ht="51.75" customHeight="1">
      <c r="A66" s="6" t="s">
        <v>171</v>
      </c>
      <c r="B66" s="29" t="s">
        <v>134</v>
      </c>
      <c r="C66" s="30">
        <v>44895</v>
      </c>
      <c r="D66" s="35">
        <f t="shared" si="3"/>
        <v>248273.92</v>
      </c>
      <c r="E66" s="35">
        <v>0</v>
      </c>
      <c r="F66" s="35">
        <v>0</v>
      </c>
      <c r="G66" s="35">
        <v>248273.92</v>
      </c>
      <c r="H66" s="36">
        <v>0</v>
      </c>
    </row>
    <row r="67" spans="1:8" ht="48" customHeight="1">
      <c r="A67" s="6" t="s">
        <v>172</v>
      </c>
      <c r="B67" s="29" t="s">
        <v>136</v>
      </c>
      <c r="C67" s="30">
        <v>44895</v>
      </c>
      <c r="D67" s="35">
        <f t="shared" si="3"/>
        <v>24256.55</v>
      </c>
      <c r="E67" s="35">
        <v>0</v>
      </c>
      <c r="F67" s="35">
        <v>0</v>
      </c>
      <c r="G67" s="35">
        <v>24256.55</v>
      </c>
      <c r="H67" s="36">
        <v>0</v>
      </c>
    </row>
    <row r="68" spans="1:8" ht="69" customHeight="1">
      <c r="A68" s="28" t="s">
        <v>173</v>
      </c>
      <c r="B68" s="29" t="s">
        <v>134</v>
      </c>
      <c r="C68" s="30">
        <v>44925</v>
      </c>
      <c r="D68" s="35">
        <f aca="true" t="shared" si="4" ref="D68:D102">G68+H68+F68</f>
        <v>6510176.2299999995</v>
      </c>
      <c r="E68" s="35">
        <v>0</v>
      </c>
      <c r="F68" s="35">
        <v>5400191.18</v>
      </c>
      <c r="G68" s="35">
        <v>1109985.05</v>
      </c>
      <c r="H68" s="36">
        <v>0</v>
      </c>
    </row>
    <row r="69" spans="1:8" ht="86.25" customHeight="1">
      <c r="A69" s="28" t="s">
        <v>174</v>
      </c>
      <c r="B69" s="29" t="s">
        <v>272</v>
      </c>
      <c r="C69" s="30">
        <v>44925</v>
      </c>
      <c r="D69" s="35">
        <f t="shared" si="4"/>
        <v>150000</v>
      </c>
      <c r="E69" s="35">
        <v>0</v>
      </c>
      <c r="F69" s="35">
        <v>124425</v>
      </c>
      <c r="G69" s="35">
        <v>25575</v>
      </c>
      <c r="H69" s="36">
        <v>0</v>
      </c>
    </row>
    <row r="70" spans="1:8" ht="76.5" customHeight="1">
      <c r="A70" s="28" t="s">
        <v>175</v>
      </c>
      <c r="B70" s="29" t="s">
        <v>29</v>
      </c>
      <c r="C70" s="30">
        <v>44925</v>
      </c>
      <c r="D70" s="35">
        <f t="shared" si="4"/>
        <v>370000</v>
      </c>
      <c r="E70" s="35">
        <v>0</v>
      </c>
      <c r="F70" s="35">
        <v>306915</v>
      </c>
      <c r="G70" s="35">
        <v>63085</v>
      </c>
      <c r="H70" s="36">
        <v>0</v>
      </c>
    </row>
    <row r="71" spans="1:8" ht="63" customHeight="1">
      <c r="A71" s="28" t="s">
        <v>176</v>
      </c>
      <c r="B71" s="29" t="s">
        <v>27</v>
      </c>
      <c r="C71" s="30">
        <v>44925</v>
      </c>
      <c r="D71" s="35">
        <f t="shared" si="4"/>
        <v>290000</v>
      </c>
      <c r="E71" s="35">
        <v>0</v>
      </c>
      <c r="F71" s="35">
        <v>240555</v>
      </c>
      <c r="G71" s="35">
        <v>49445</v>
      </c>
      <c r="H71" s="36">
        <v>0</v>
      </c>
    </row>
    <row r="72" spans="1:8" ht="75.75" customHeight="1">
      <c r="A72" s="28" t="s">
        <v>177</v>
      </c>
      <c r="B72" s="29" t="s">
        <v>34</v>
      </c>
      <c r="C72" s="30">
        <v>44925</v>
      </c>
      <c r="D72" s="35">
        <f t="shared" si="4"/>
        <v>170000</v>
      </c>
      <c r="E72" s="35">
        <v>0</v>
      </c>
      <c r="F72" s="35">
        <v>141015</v>
      </c>
      <c r="G72" s="35">
        <v>28985</v>
      </c>
      <c r="H72" s="36">
        <v>0</v>
      </c>
    </row>
    <row r="73" spans="1:8" ht="75.75" customHeight="1">
      <c r="A73" s="28" t="s">
        <v>178</v>
      </c>
      <c r="B73" s="29" t="s">
        <v>30</v>
      </c>
      <c r="C73" s="30">
        <v>44925</v>
      </c>
      <c r="D73" s="35">
        <f t="shared" si="4"/>
        <v>350000</v>
      </c>
      <c r="E73" s="35">
        <v>0</v>
      </c>
      <c r="F73" s="35">
        <v>290325</v>
      </c>
      <c r="G73" s="35">
        <v>59675</v>
      </c>
      <c r="H73" s="36">
        <v>0</v>
      </c>
    </row>
    <row r="74" spans="1:8" ht="75" customHeight="1">
      <c r="A74" s="28" t="s">
        <v>179</v>
      </c>
      <c r="B74" s="29" t="s">
        <v>26</v>
      </c>
      <c r="C74" s="30">
        <v>44925</v>
      </c>
      <c r="D74" s="35">
        <f t="shared" si="4"/>
        <v>470000</v>
      </c>
      <c r="E74" s="35">
        <v>0</v>
      </c>
      <c r="F74" s="35">
        <v>389865</v>
      </c>
      <c r="G74" s="35">
        <v>80135</v>
      </c>
      <c r="H74" s="36">
        <v>0</v>
      </c>
    </row>
    <row r="75" spans="1:8" ht="79.5" customHeight="1">
      <c r="A75" s="28" t="s">
        <v>180</v>
      </c>
      <c r="B75" s="29" t="s">
        <v>57</v>
      </c>
      <c r="C75" s="30">
        <v>44925</v>
      </c>
      <c r="D75" s="35">
        <f t="shared" si="4"/>
        <v>130000</v>
      </c>
      <c r="E75" s="35">
        <v>0</v>
      </c>
      <c r="F75" s="35">
        <v>107835</v>
      </c>
      <c r="G75" s="35">
        <v>22165</v>
      </c>
      <c r="H75" s="36">
        <v>0</v>
      </c>
    </row>
    <row r="76" spans="1:8" ht="81" customHeight="1">
      <c r="A76" s="28" t="s">
        <v>181</v>
      </c>
      <c r="B76" s="29" t="s">
        <v>35</v>
      </c>
      <c r="C76" s="30">
        <v>44925</v>
      </c>
      <c r="D76" s="35">
        <f t="shared" si="4"/>
        <v>370000</v>
      </c>
      <c r="E76" s="35">
        <v>0</v>
      </c>
      <c r="F76" s="35">
        <v>306915</v>
      </c>
      <c r="G76" s="35">
        <v>63085</v>
      </c>
      <c r="H76" s="36">
        <v>0</v>
      </c>
    </row>
    <row r="77" spans="1:8" ht="81" customHeight="1">
      <c r="A77" s="28" t="s">
        <v>182</v>
      </c>
      <c r="B77" s="29" t="s">
        <v>267</v>
      </c>
      <c r="C77" s="30">
        <v>44925</v>
      </c>
      <c r="D77" s="35">
        <f t="shared" si="4"/>
        <v>290000</v>
      </c>
      <c r="E77" s="35">
        <v>0</v>
      </c>
      <c r="F77" s="35">
        <v>240555</v>
      </c>
      <c r="G77" s="35">
        <v>49445</v>
      </c>
      <c r="H77" s="36">
        <v>0</v>
      </c>
    </row>
    <row r="78" spans="1:8" ht="69.75" customHeight="1">
      <c r="A78" s="28" t="s">
        <v>183</v>
      </c>
      <c r="B78" s="29" t="s">
        <v>33</v>
      </c>
      <c r="C78" s="30">
        <v>44925</v>
      </c>
      <c r="D78" s="35">
        <f t="shared" si="4"/>
        <v>450000</v>
      </c>
      <c r="E78" s="35">
        <v>0</v>
      </c>
      <c r="F78" s="35">
        <v>373275</v>
      </c>
      <c r="G78" s="35">
        <v>76725</v>
      </c>
      <c r="H78" s="36">
        <v>0</v>
      </c>
    </row>
    <row r="79" spans="1:8" ht="69.75" customHeight="1">
      <c r="A79" s="28" t="s">
        <v>184</v>
      </c>
      <c r="B79" s="29" t="s">
        <v>138</v>
      </c>
      <c r="C79" s="30">
        <v>44925</v>
      </c>
      <c r="D79" s="35">
        <f t="shared" si="4"/>
        <v>220000</v>
      </c>
      <c r="E79" s="35">
        <v>0</v>
      </c>
      <c r="F79" s="35">
        <v>182490</v>
      </c>
      <c r="G79" s="35">
        <v>37510</v>
      </c>
      <c r="H79" s="36">
        <v>0</v>
      </c>
    </row>
    <row r="80" spans="1:8" ht="80.25" customHeight="1">
      <c r="A80" s="28" t="s">
        <v>185</v>
      </c>
      <c r="B80" s="29" t="s">
        <v>270</v>
      </c>
      <c r="C80" s="30">
        <v>44925</v>
      </c>
      <c r="D80" s="35">
        <f t="shared" si="4"/>
        <v>150000</v>
      </c>
      <c r="E80" s="35">
        <v>0</v>
      </c>
      <c r="F80" s="35">
        <v>124425</v>
      </c>
      <c r="G80" s="35">
        <v>25575</v>
      </c>
      <c r="H80" s="36">
        <v>0</v>
      </c>
    </row>
    <row r="81" spans="1:8" ht="75" customHeight="1">
      <c r="A81" s="28" t="s">
        <v>186</v>
      </c>
      <c r="B81" s="29" t="s">
        <v>36</v>
      </c>
      <c r="C81" s="30">
        <v>44925</v>
      </c>
      <c r="D81" s="35">
        <f t="shared" si="4"/>
        <v>170000</v>
      </c>
      <c r="E81" s="35">
        <v>0</v>
      </c>
      <c r="F81" s="35">
        <v>141015</v>
      </c>
      <c r="G81" s="35">
        <v>28985</v>
      </c>
      <c r="H81" s="36">
        <v>0</v>
      </c>
    </row>
    <row r="82" spans="1:8" ht="75" customHeight="1">
      <c r="A82" s="28" t="s">
        <v>187</v>
      </c>
      <c r="B82" s="29" t="s">
        <v>140</v>
      </c>
      <c r="C82" s="30">
        <v>44925</v>
      </c>
      <c r="D82" s="35">
        <f t="shared" si="4"/>
        <v>430000</v>
      </c>
      <c r="E82" s="35">
        <v>0</v>
      </c>
      <c r="F82" s="35">
        <v>356685</v>
      </c>
      <c r="G82" s="35">
        <v>73315</v>
      </c>
      <c r="H82" s="36">
        <v>0</v>
      </c>
    </row>
    <row r="83" spans="1:8" ht="75" customHeight="1">
      <c r="A83" s="28" t="s">
        <v>188</v>
      </c>
      <c r="B83" s="29" t="s">
        <v>37</v>
      </c>
      <c r="C83" s="30">
        <v>44925</v>
      </c>
      <c r="D83" s="35">
        <f t="shared" si="4"/>
        <v>230000</v>
      </c>
      <c r="E83" s="35">
        <v>0</v>
      </c>
      <c r="F83" s="35">
        <v>190785</v>
      </c>
      <c r="G83" s="35">
        <v>39215</v>
      </c>
      <c r="H83" s="36">
        <v>0</v>
      </c>
    </row>
    <row r="84" spans="1:8" ht="75" customHeight="1">
      <c r="A84" s="28" t="s">
        <v>189</v>
      </c>
      <c r="B84" s="29" t="s">
        <v>269</v>
      </c>
      <c r="C84" s="30">
        <v>44925</v>
      </c>
      <c r="D84" s="35">
        <f t="shared" si="4"/>
        <v>230000</v>
      </c>
      <c r="E84" s="35">
        <v>0</v>
      </c>
      <c r="F84" s="35">
        <v>190785</v>
      </c>
      <c r="G84" s="35">
        <v>39215</v>
      </c>
      <c r="H84" s="36">
        <v>0</v>
      </c>
    </row>
    <row r="85" spans="1:8" ht="75" customHeight="1">
      <c r="A85" s="28" t="s">
        <v>190</v>
      </c>
      <c r="B85" s="29" t="s">
        <v>38</v>
      </c>
      <c r="C85" s="30">
        <v>44925</v>
      </c>
      <c r="D85" s="35">
        <f t="shared" si="4"/>
        <v>260000</v>
      </c>
      <c r="E85" s="35">
        <v>0</v>
      </c>
      <c r="F85" s="35">
        <v>215670</v>
      </c>
      <c r="G85" s="35">
        <v>44330</v>
      </c>
      <c r="H85" s="36">
        <v>0</v>
      </c>
    </row>
    <row r="86" spans="1:8" ht="75" customHeight="1">
      <c r="A86" s="28" t="s">
        <v>191</v>
      </c>
      <c r="B86" s="29" t="s">
        <v>134</v>
      </c>
      <c r="C86" s="30">
        <v>44925</v>
      </c>
      <c r="D86" s="35">
        <f t="shared" si="4"/>
        <v>450000</v>
      </c>
      <c r="E86" s="35">
        <v>0</v>
      </c>
      <c r="F86" s="35">
        <v>373275</v>
      </c>
      <c r="G86" s="35">
        <v>76725</v>
      </c>
      <c r="H86" s="36">
        <v>0</v>
      </c>
    </row>
    <row r="87" spans="1:8" ht="75" customHeight="1">
      <c r="A87" s="28" t="s">
        <v>192</v>
      </c>
      <c r="B87" s="29" t="s">
        <v>141</v>
      </c>
      <c r="C87" s="30">
        <v>44925</v>
      </c>
      <c r="D87" s="35">
        <f t="shared" si="4"/>
        <v>350000</v>
      </c>
      <c r="E87" s="35">
        <v>0</v>
      </c>
      <c r="F87" s="35">
        <v>290325</v>
      </c>
      <c r="G87" s="35">
        <v>59675</v>
      </c>
      <c r="H87" s="36">
        <v>0</v>
      </c>
    </row>
    <row r="88" spans="1:8" ht="75" customHeight="1">
      <c r="A88" s="28" t="s">
        <v>193</v>
      </c>
      <c r="B88" s="29" t="s">
        <v>136</v>
      </c>
      <c r="C88" s="30">
        <v>44925</v>
      </c>
      <c r="D88" s="35">
        <f t="shared" si="4"/>
        <v>350000</v>
      </c>
      <c r="E88" s="35">
        <v>0</v>
      </c>
      <c r="F88" s="35">
        <v>290325</v>
      </c>
      <c r="G88" s="35">
        <v>59675</v>
      </c>
      <c r="H88" s="36">
        <v>0</v>
      </c>
    </row>
    <row r="89" spans="1:8" ht="75" customHeight="1">
      <c r="A89" s="28" t="s">
        <v>194</v>
      </c>
      <c r="B89" s="29" t="s">
        <v>32</v>
      </c>
      <c r="C89" s="30">
        <v>44925</v>
      </c>
      <c r="D89" s="35">
        <f t="shared" si="4"/>
        <v>430000</v>
      </c>
      <c r="E89" s="35">
        <v>0</v>
      </c>
      <c r="F89" s="35">
        <v>356685</v>
      </c>
      <c r="G89" s="35">
        <v>73315</v>
      </c>
      <c r="H89" s="36">
        <v>0</v>
      </c>
    </row>
    <row r="90" spans="1:8" ht="75" customHeight="1">
      <c r="A90" s="28" t="s">
        <v>195</v>
      </c>
      <c r="B90" s="29" t="s">
        <v>135</v>
      </c>
      <c r="C90" s="30">
        <v>44925</v>
      </c>
      <c r="D90" s="35">
        <f t="shared" si="4"/>
        <v>270000</v>
      </c>
      <c r="E90" s="35">
        <v>0</v>
      </c>
      <c r="F90" s="35">
        <v>223965</v>
      </c>
      <c r="G90" s="35">
        <v>46035</v>
      </c>
      <c r="H90" s="36">
        <v>0</v>
      </c>
    </row>
    <row r="91" spans="1:8" ht="75" customHeight="1">
      <c r="A91" s="28" t="s">
        <v>196</v>
      </c>
      <c r="B91" s="29" t="s">
        <v>132</v>
      </c>
      <c r="C91" s="30">
        <v>44925</v>
      </c>
      <c r="D91" s="35">
        <f t="shared" si="4"/>
        <v>150000</v>
      </c>
      <c r="E91" s="35">
        <v>0</v>
      </c>
      <c r="F91" s="35">
        <v>124425</v>
      </c>
      <c r="G91" s="35">
        <v>25575</v>
      </c>
      <c r="H91" s="36">
        <v>0</v>
      </c>
    </row>
    <row r="92" spans="1:8" ht="78.75" customHeight="1">
      <c r="A92" s="28" t="s">
        <v>197</v>
      </c>
      <c r="B92" s="29" t="s">
        <v>39</v>
      </c>
      <c r="C92" s="30">
        <v>44925</v>
      </c>
      <c r="D92" s="35">
        <f t="shared" si="4"/>
        <v>320000</v>
      </c>
      <c r="E92" s="35">
        <v>0</v>
      </c>
      <c r="F92" s="35">
        <v>265440</v>
      </c>
      <c r="G92" s="35">
        <v>54560</v>
      </c>
      <c r="H92" s="36">
        <v>0</v>
      </c>
    </row>
    <row r="93" spans="1:8" ht="52.5" customHeight="1">
      <c r="A93" s="28" t="s">
        <v>198</v>
      </c>
      <c r="B93" s="29" t="s">
        <v>139</v>
      </c>
      <c r="C93" s="30">
        <v>44925</v>
      </c>
      <c r="D93" s="35">
        <f t="shared" si="4"/>
        <v>428400</v>
      </c>
      <c r="E93" s="35">
        <v>0</v>
      </c>
      <c r="F93" s="35">
        <v>0</v>
      </c>
      <c r="G93" s="35">
        <v>428400</v>
      </c>
      <c r="H93" s="36">
        <v>0</v>
      </c>
    </row>
    <row r="94" spans="1:8" ht="52.5" customHeight="1">
      <c r="A94" s="28" t="s">
        <v>199</v>
      </c>
      <c r="B94" s="29" t="s">
        <v>136</v>
      </c>
      <c r="C94" s="30">
        <v>44925</v>
      </c>
      <c r="D94" s="35">
        <f t="shared" si="4"/>
        <v>38480</v>
      </c>
      <c r="E94" s="35">
        <v>0</v>
      </c>
      <c r="F94" s="35">
        <v>0</v>
      </c>
      <c r="G94" s="35">
        <v>38480</v>
      </c>
      <c r="H94" s="36">
        <v>0</v>
      </c>
    </row>
    <row r="95" spans="1:8" ht="52.5" customHeight="1">
      <c r="A95" s="28" t="s">
        <v>200</v>
      </c>
      <c r="B95" s="29" t="s">
        <v>32</v>
      </c>
      <c r="C95" s="30">
        <v>44925</v>
      </c>
      <c r="D95" s="35">
        <f t="shared" si="4"/>
        <v>19240</v>
      </c>
      <c r="E95" s="35">
        <v>0</v>
      </c>
      <c r="F95" s="35">
        <v>0</v>
      </c>
      <c r="G95" s="35">
        <v>19240</v>
      </c>
      <c r="H95" s="36">
        <v>0</v>
      </c>
    </row>
    <row r="96" spans="1:8" ht="52.5" customHeight="1">
      <c r="A96" s="28" t="s">
        <v>201</v>
      </c>
      <c r="B96" s="29" t="s">
        <v>135</v>
      </c>
      <c r="C96" s="30">
        <v>44925</v>
      </c>
      <c r="D96" s="35">
        <f t="shared" si="4"/>
        <v>19240</v>
      </c>
      <c r="E96" s="35">
        <v>0</v>
      </c>
      <c r="F96" s="35">
        <v>0</v>
      </c>
      <c r="G96" s="35">
        <v>19240</v>
      </c>
      <c r="H96" s="36">
        <v>0</v>
      </c>
    </row>
    <row r="97" spans="1:8" ht="52.5" customHeight="1">
      <c r="A97" s="28" t="s">
        <v>202</v>
      </c>
      <c r="B97" s="29" t="s">
        <v>74</v>
      </c>
      <c r="C97" s="30">
        <v>44925</v>
      </c>
      <c r="D97" s="35">
        <f t="shared" si="4"/>
        <v>19240</v>
      </c>
      <c r="E97" s="35">
        <v>0</v>
      </c>
      <c r="F97" s="35">
        <v>0</v>
      </c>
      <c r="G97" s="35">
        <v>19240</v>
      </c>
      <c r="H97" s="36">
        <v>0</v>
      </c>
    </row>
    <row r="98" spans="1:8" ht="52.5" customHeight="1">
      <c r="A98" s="28" t="s">
        <v>203</v>
      </c>
      <c r="B98" s="29" t="s">
        <v>132</v>
      </c>
      <c r="C98" s="30">
        <v>44925</v>
      </c>
      <c r="D98" s="35">
        <f t="shared" si="4"/>
        <v>19240</v>
      </c>
      <c r="E98" s="35">
        <v>0</v>
      </c>
      <c r="F98" s="35">
        <v>0</v>
      </c>
      <c r="G98" s="35">
        <v>19240</v>
      </c>
      <c r="H98" s="36">
        <v>0</v>
      </c>
    </row>
    <row r="99" spans="1:8" ht="52.5" customHeight="1">
      <c r="A99" s="28" t="s">
        <v>204</v>
      </c>
      <c r="B99" s="29" t="s">
        <v>34</v>
      </c>
      <c r="C99" s="30">
        <v>44925</v>
      </c>
      <c r="D99" s="35">
        <f t="shared" si="4"/>
        <v>19240</v>
      </c>
      <c r="E99" s="35">
        <v>0</v>
      </c>
      <c r="F99" s="35">
        <v>0</v>
      </c>
      <c r="G99" s="35">
        <v>19240</v>
      </c>
      <c r="H99" s="36">
        <v>0</v>
      </c>
    </row>
    <row r="100" spans="1:8" ht="52.5" customHeight="1">
      <c r="A100" s="28" t="s">
        <v>205</v>
      </c>
      <c r="B100" s="29" t="s">
        <v>140</v>
      </c>
      <c r="C100" s="30">
        <v>44925</v>
      </c>
      <c r="D100" s="35">
        <f t="shared" si="4"/>
        <v>19240</v>
      </c>
      <c r="E100" s="35">
        <v>0</v>
      </c>
      <c r="F100" s="35">
        <v>0</v>
      </c>
      <c r="G100" s="35">
        <v>19240</v>
      </c>
      <c r="H100" s="36">
        <v>0</v>
      </c>
    </row>
    <row r="101" spans="1:8" ht="52.5" customHeight="1">
      <c r="A101" s="28" t="s">
        <v>206</v>
      </c>
      <c r="B101" s="29" t="s">
        <v>38</v>
      </c>
      <c r="C101" s="30">
        <v>44925</v>
      </c>
      <c r="D101" s="35">
        <f t="shared" si="4"/>
        <v>19240</v>
      </c>
      <c r="E101" s="35">
        <v>0</v>
      </c>
      <c r="F101" s="35">
        <v>0</v>
      </c>
      <c r="G101" s="35">
        <v>19240</v>
      </c>
      <c r="H101" s="36">
        <v>0</v>
      </c>
    </row>
    <row r="102" spans="1:8" ht="108" customHeight="1" thickBot="1">
      <c r="A102" s="28" t="s">
        <v>263</v>
      </c>
      <c r="B102" s="29" t="s">
        <v>37</v>
      </c>
      <c r="C102" s="30">
        <v>44925</v>
      </c>
      <c r="D102" s="35">
        <f t="shared" si="4"/>
        <v>38108.9</v>
      </c>
      <c r="E102" s="35">
        <v>0</v>
      </c>
      <c r="F102" s="35">
        <v>0</v>
      </c>
      <c r="G102" s="35">
        <v>38108.9</v>
      </c>
      <c r="H102" s="36">
        <v>0</v>
      </c>
    </row>
    <row r="103" spans="1:8" ht="17.25" customHeight="1" thickBot="1">
      <c r="A103" s="59" t="s">
        <v>13</v>
      </c>
      <c r="B103" s="66" t="s">
        <v>4</v>
      </c>
      <c r="C103" s="11">
        <v>2022</v>
      </c>
      <c r="D103" s="31">
        <f>E103+F103+G103+H103</f>
        <v>532296560.26000005</v>
      </c>
      <c r="E103" s="31">
        <f>E133+E252+E259+E162+E159+E130+E136</f>
        <v>53241513.22</v>
      </c>
      <c r="F103" s="31">
        <f>F109+F112+F115+F118+F248+F252+F133+F249+F155+F156+F159+F121+F130+F136+F165</f>
        <v>411688407.74000007</v>
      </c>
      <c r="G103" s="31">
        <f>G106+G124+G127+G130+G133+G155+G156+G159+P130+G136+G137+G138+G139+G140+G141+G142+G166+G167+G168+G169+G170+G171+G172+G173+G174+G175+G176+G177+G178+G179+G180+G181+G182+G188</f>
        <v>67326887.74000001</v>
      </c>
      <c r="H103" s="33">
        <f>H183+H184+H185+H186+H187</f>
        <v>39751.56</v>
      </c>
    </row>
    <row r="104" spans="1:8" ht="13.5" customHeight="1" thickBot="1">
      <c r="A104" s="60"/>
      <c r="B104" s="67"/>
      <c r="C104" s="8">
        <v>2023</v>
      </c>
      <c r="D104" s="31">
        <f>E104+F104+G104+H104</f>
        <v>525673815.46000004</v>
      </c>
      <c r="E104" s="31">
        <f>E134+E253+E260+E163+E160+E131</f>
        <v>56340634.18</v>
      </c>
      <c r="F104" s="32">
        <f>F110+F113+F116+F119+F131+F250+F253+F255+F134+F157+F160+F122</f>
        <v>410326786.93</v>
      </c>
      <c r="G104" s="32">
        <f>G107+G125+G128+G131+G247+G250+G253+G255+G134+G157+G160+G143+G144</f>
        <v>59006394.35000001</v>
      </c>
      <c r="H104" s="34">
        <v>0</v>
      </c>
    </row>
    <row r="105" spans="1:8" ht="14.25" customHeight="1" thickBot="1">
      <c r="A105" s="69"/>
      <c r="B105" s="64"/>
      <c r="C105" s="25">
        <v>2024</v>
      </c>
      <c r="D105" s="37">
        <f>F105+G105+H105+E105</f>
        <v>538597641.26</v>
      </c>
      <c r="E105" s="31">
        <f>E135+E254+E261+E164+E161+E132</f>
        <v>49638561.65</v>
      </c>
      <c r="F105" s="38">
        <f>F111+F114+F117+F120+F251+F256+F132+F135+F254+F158+F161+F123</f>
        <v>424245485.87999994</v>
      </c>
      <c r="G105" s="38">
        <f>G108+G126+G129+G251+G254+G256+G132+G135+G158+G161+G145+G146+G147+G148+G149+G150+G151+G152+G153+G154</f>
        <v>64713593.730000004</v>
      </c>
      <c r="H105" s="39">
        <v>0</v>
      </c>
    </row>
    <row r="106" spans="1:8" ht="75" customHeight="1">
      <c r="A106" s="14" t="s">
        <v>58</v>
      </c>
      <c r="B106" s="7" t="s">
        <v>115</v>
      </c>
      <c r="C106" s="22">
        <v>44552</v>
      </c>
      <c r="D106" s="31">
        <f aca="true" t="shared" si="5" ref="D106:D129">F106+G106</f>
        <v>57045936.86</v>
      </c>
      <c r="E106" s="31">
        <v>0</v>
      </c>
      <c r="F106" s="31">
        <v>0</v>
      </c>
      <c r="G106" s="31">
        <v>57045936.86</v>
      </c>
      <c r="H106" s="33">
        <v>0</v>
      </c>
    </row>
    <row r="107" spans="1:8" ht="77.25" customHeight="1">
      <c r="A107" s="6" t="s">
        <v>59</v>
      </c>
      <c r="B107" s="7" t="s">
        <v>115</v>
      </c>
      <c r="C107" s="12">
        <v>44920</v>
      </c>
      <c r="D107" s="32">
        <f t="shared" si="5"/>
        <v>53725320</v>
      </c>
      <c r="E107" s="32">
        <v>0</v>
      </c>
      <c r="F107" s="32">
        <v>0</v>
      </c>
      <c r="G107" s="32">
        <v>53725320</v>
      </c>
      <c r="H107" s="34">
        <v>0</v>
      </c>
    </row>
    <row r="108" spans="1:8" ht="77.25" customHeight="1">
      <c r="A108" s="6" t="s">
        <v>60</v>
      </c>
      <c r="B108" s="7" t="s">
        <v>115</v>
      </c>
      <c r="C108" s="12">
        <v>45285</v>
      </c>
      <c r="D108" s="32">
        <f t="shared" si="5"/>
        <v>57750200</v>
      </c>
      <c r="E108" s="32">
        <v>0</v>
      </c>
      <c r="F108" s="32">
        <v>0</v>
      </c>
      <c r="G108" s="32">
        <v>57750200</v>
      </c>
      <c r="H108" s="34">
        <v>0</v>
      </c>
    </row>
    <row r="109" spans="1:8" ht="116.25" customHeight="1">
      <c r="A109" s="6" t="s">
        <v>61</v>
      </c>
      <c r="B109" s="7" t="s">
        <v>115</v>
      </c>
      <c r="C109" s="12">
        <v>44560</v>
      </c>
      <c r="D109" s="32">
        <f t="shared" si="5"/>
        <v>370117100</v>
      </c>
      <c r="E109" s="32">
        <v>0</v>
      </c>
      <c r="F109" s="32">
        <v>370117100</v>
      </c>
      <c r="G109" s="32">
        <v>0</v>
      </c>
      <c r="H109" s="34">
        <v>0</v>
      </c>
    </row>
    <row r="110" spans="1:8" ht="116.25" customHeight="1">
      <c r="A110" s="6" t="s">
        <v>62</v>
      </c>
      <c r="B110" s="7" t="s">
        <v>115</v>
      </c>
      <c r="C110" s="12">
        <v>44925</v>
      </c>
      <c r="D110" s="32">
        <f t="shared" si="5"/>
        <v>384866900</v>
      </c>
      <c r="E110" s="32">
        <v>0</v>
      </c>
      <c r="F110" s="32">
        <v>384866900</v>
      </c>
      <c r="G110" s="32">
        <v>0</v>
      </c>
      <c r="H110" s="34">
        <v>0</v>
      </c>
    </row>
    <row r="111" spans="1:8" ht="108" customHeight="1">
      <c r="A111" s="6" t="s">
        <v>63</v>
      </c>
      <c r="B111" s="7" t="s">
        <v>115</v>
      </c>
      <c r="C111" s="12">
        <v>45290</v>
      </c>
      <c r="D111" s="32">
        <f t="shared" si="5"/>
        <v>398575500</v>
      </c>
      <c r="E111" s="32">
        <v>0</v>
      </c>
      <c r="F111" s="32">
        <v>398575500</v>
      </c>
      <c r="G111" s="32">
        <v>0</v>
      </c>
      <c r="H111" s="34">
        <v>0</v>
      </c>
    </row>
    <row r="112" spans="1:8" ht="75.75" customHeight="1">
      <c r="A112" s="6" t="s">
        <v>64</v>
      </c>
      <c r="B112" s="7" t="s">
        <v>115</v>
      </c>
      <c r="C112" s="12">
        <v>44925</v>
      </c>
      <c r="D112" s="32">
        <f t="shared" si="5"/>
        <v>11048103.5</v>
      </c>
      <c r="E112" s="32">
        <v>0</v>
      </c>
      <c r="F112" s="32">
        <v>11048103.5</v>
      </c>
      <c r="G112" s="32">
        <v>0</v>
      </c>
      <c r="H112" s="34">
        <v>0</v>
      </c>
    </row>
    <row r="113" spans="1:8" ht="73.5" customHeight="1">
      <c r="A113" s="6" t="s">
        <v>65</v>
      </c>
      <c r="B113" s="7" t="s">
        <v>115</v>
      </c>
      <c r="C113" s="12">
        <v>45290</v>
      </c>
      <c r="D113" s="32">
        <f t="shared" si="5"/>
        <v>10438919.8</v>
      </c>
      <c r="E113" s="32">
        <v>0</v>
      </c>
      <c r="F113" s="32">
        <v>10438919.8</v>
      </c>
      <c r="G113" s="32">
        <v>0</v>
      </c>
      <c r="H113" s="34">
        <v>0</v>
      </c>
    </row>
    <row r="114" spans="1:8" ht="73.5" customHeight="1">
      <c r="A114" s="6" t="s">
        <v>66</v>
      </c>
      <c r="B114" s="7" t="s">
        <v>115</v>
      </c>
      <c r="C114" s="12">
        <v>45656</v>
      </c>
      <c r="D114" s="32">
        <f t="shared" si="5"/>
        <v>10555369.4</v>
      </c>
      <c r="E114" s="32">
        <v>0</v>
      </c>
      <c r="F114" s="32">
        <v>10555369.4</v>
      </c>
      <c r="G114" s="32">
        <v>0</v>
      </c>
      <c r="H114" s="34">
        <v>0</v>
      </c>
    </row>
    <row r="115" spans="1:8" ht="96" customHeight="1">
      <c r="A115" s="6" t="s">
        <v>67</v>
      </c>
      <c r="B115" s="7" t="s">
        <v>115</v>
      </c>
      <c r="C115" s="12">
        <v>44925</v>
      </c>
      <c r="D115" s="32">
        <f t="shared" si="5"/>
        <v>4567520.88</v>
      </c>
      <c r="E115" s="32">
        <v>0</v>
      </c>
      <c r="F115" s="32">
        <v>4567520.88</v>
      </c>
      <c r="G115" s="32">
        <v>0</v>
      </c>
      <c r="H115" s="34">
        <v>0</v>
      </c>
    </row>
    <row r="116" spans="1:8" ht="95.25" customHeight="1">
      <c r="A116" s="6" t="s">
        <v>68</v>
      </c>
      <c r="B116" s="7" t="s">
        <v>115</v>
      </c>
      <c r="C116" s="12">
        <v>45290</v>
      </c>
      <c r="D116" s="32">
        <f t="shared" si="5"/>
        <v>4913498.82</v>
      </c>
      <c r="E116" s="32">
        <v>0</v>
      </c>
      <c r="F116" s="32">
        <v>4913498.82</v>
      </c>
      <c r="G116" s="32">
        <v>0</v>
      </c>
      <c r="H116" s="34">
        <v>0</v>
      </c>
    </row>
    <row r="117" spans="1:8" ht="90" customHeight="1">
      <c r="A117" s="6" t="s">
        <v>69</v>
      </c>
      <c r="B117" s="7" t="s">
        <v>115</v>
      </c>
      <c r="C117" s="12">
        <v>45656</v>
      </c>
      <c r="D117" s="32">
        <f t="shared" si="5"/>
        <v>5103260.64</v>
      </c>
      <c r="E117" s="32">
        <v>0</v>
      </c>
      <c r="F117" s="32">
        <v>5103260.64</v>
      </c>
      <c r="G117" s="32">
        <v>0</v>
      </c>
      <c r="H117" s="34">
        <v>0</v>
      </c>
    </row>
    <row r="118" spans="1:8" ht="90" customHeight="1">
      <c r="A118" s="6" t="s">
        <v>70</v>
      </c>
      <c r="B118" s="7" t="s">
        <v>115</v>
      </c>
      <c r="C118" s="12">
        <v>44560</v>
      </c>
      <c r="D118" s="32">
        <f t="shared" si="5"/>
        <v>352358.82</v>
      </c>
      <c r="E118" s="32">
        <v>0</v>
      </c>
      <c r="F118" s="32">
        <v>352358.82</v>
      </c>
      <c r="G118" s="32">
        <v>0</v>
      </c>
      <c r="H118" s="34">
        <v>0</v>
      </c>
    </row>
    <row r="119" spans="1:8" ht="90" customHeight="1">
      <c r="A119" s="6" t="s">
        <v>71</v>
      </c>
      <c r="B119" s="7" t="s">
        <v>115</v>
      </c>
      <c r="C119" s="12">
        <v>44925</v>
      </c>
      <c r="D119" s="32">
        <f t="shared" si="5"/>
        <v>482600</v>
      </c>
      <c r="E119" s="32">
        <v>0</v>
      </c>
      <c r="F119" s="32">
        <v>482600</v>
      </c>
      <c r="G119" s="32">
        <v>0</v>
      </c>
      <c r="H119" s="34">
        <v>0</v>
      </c>
    </row>
    <row r="120" spans="1:8" ht="90" customHeight="1">
      <c r="A120" s="6" t="s">
        <v>72</v>
      </c>
      <c r="B120" s="7" t="s">
        <v>115</v>
      </c>
      <c r="C120" s="12">
        <v>45290</v>
      </c>
      <c r="D120" s="32">
        <f t="shared" si="5"/>
        <v>457800</v>
      </c>
      <c r="E120" s="32">
        <v>0</v>
      </c>
      <c r="F120" s="32">
        <v>457800</v>
      </c>
      <c r="G120" s="32">
        <v>0</v>
      </c>
      <c r="H120" s="34">
        <v>0</v>
      </c>
    </row>
    <row r="121" spans="1:8" ht="90" customHeight="1">
      <c r="A121" s="6" t="s">
        <v>76</v>
      </c>
      <c r="B121" s="7" t="s">
        <v>115</v>
      </c>
      <c r="C121" s="12">
        <v>44560</v>
      </c>
      <c r="D121" s="32">
        <f t="shared" si="5"/>
        <v>38865.66</v>
      </c>
      <c r="E121" s="32">
        <v>0</v>
      </c>
      <c r="F121" s="32">
        <v>38865.66</v>
      </c>
      <c r="G121" s="32">
        <v>0</v>
      </c>
      <c r="H121" s="34">
        <v>0</v>
      </c>
    </row>
    <row r="122" spans="1:8" ht="90" customHeight="1">
      <c r="A122" s="6" t="s">
        <v>77</v>
      </c>
      <c r="B122" s="7" t="s">
        <v>115</v>
      </c>
      <c r="C122" s="12">
        <v>44925</v>
      </c>
      <c r="D122" s="32">
        <f t="shared" si="5"/>
        <v>122300</v>
      </c>
      <c r="E122" s="32">
        <v>0</v>
      </c>
      <c r="F122" s="32">
        <v>122300</v>
      </c>
      <c r="G122" s="32">
        <v>0</v>
      </c>
      <c r="H122" s="34">
        <v>0</v>
      </c>
    </row>
    <row r="123" spans="1:8" ht="90" customHeight="1">
      <c r="A123" s="6" t="s">
        <v>78</v>
      </c>
      <c r="B123" s="7" t="s">
        <v>115</v>
      </c>
      <c r="C123" s="12">
        <v>45290</v>
      </c>
      <c r="D123" s="32">
        <f t="shared" si="5"/>
        <v>142400</v>
      </c>
      <c r="E123" s="32">
        <v>0</v>
      </c>
      <c r="F123" s="32">
        <v>142400</v>
      </c>
      <c r="G123" s="32">
        <v>0</v>
      </c>
      <c r="H123" s="34">
        <v>0</v>
      </c>
    </row>
    <row r="124" spans="1:8" ht="30.75" customHeight="1">
      <c r="A124" s="60" t="s">
        <v>79</v>
      </c>
      <c r="B124" s="63" t="s">
        <v>115</v>
      </c>
      <c r="C124" s="12">
        <v>44925</v>
      </c>
      <c r="D124" s="32">
        <f t="shared" si="5"/>
        <v>468720</v>
      </c>
      <c r="E124" s="32">
        <v>0</v>
      </c>
      <c r="F124" s="32">
        <v>0</v>
      </c>
      <c r="G124" s="32">
        <v>468720</v>
      </c>
      <c r="H124" s="34">
        <v>0</v>
      </c>
    </row>
    <row r="125" spans="1:8" ht="30.75" customHeight="1">
      <c r="A125" s="60"/>
      <c r="B125" s="63"/>
      <c r="C125" s="12">
        <v>45290</v>
      </c>
      <c r="D125" s="32">
        <f t="shared" si="5"/>
        <v>117180</v>
      </c>
      <c r="E125" s="32">
        <v>0</v>
      </c>
      <c r="F125" s="32">
        <v>0</v>
      </c>
      <c r="G125" s="32">
        <v>117180</v>
      </c>
      <c r="H125" s="34">
        <v>0</v>
      </c>
    </row>
    <row r="126" spans="1:8" ht="30.75" customHeight="1">
      <c r="A126" s="60"/>
      <c r="B126" s="63"/>
      <c r="C126" s="12">
        <v>45656</v>
      </c>
      <c r="D126" s="32">
        <f t="shared" si="5"/>
        <v>117180</v>
      </c>
      <c r="E126" s="32">
        <v>0</v>
      </c>
      <c r="F126" s="32">
        <v>0</v>
      </c>
      <c r="G126" s="32">
        <v>117180</v>
      </c>
      <c r="H126" s="34">
        <v>0</v>
      </c>
    </row>
    <row r="127" spans="1:8" ht="30.75" customHeight="1">
      <c r="A127" s="60" t="s">
        <v>80</v>
      </c>
      <c r="B127" s="63" t="s">
        <v>115</v>
      </c>
      <c r="C127" s="12">
        <v>44925</v>
      </c>
      <c r="D127" s="32">
        <f t="shared" si="5"/>
        <v>618823.32</v>
      </c>
      <c r="E127" s="32">
        <v>0</v>
      </c>
      <c r="F127" s="32">
        <v>0</v>
      </c>
      <c r="G127" s="32">
        <v>618823.32</v>
      </c>
      <c r="H127" s="34">
        <v>0</v>
      </c>
    </row>
    <row r="128" spans="1:8" ht="30.75" customHeight="1">
      <c r="A128" s="60"/>
      <c r="B128" s="63"/>
      <c r="C128" s="12">
        <v>45290</v>
      </c>
      <c r="D128" s="32">
        <f t="shared" si="5"/>
        <v>693381.88</v>
      </c>
      <c r="E128" s="32">
        <v>0</v>
      </c>
      <c r="F128" s="32">
        <v>0</v>
      </c>
      <c r="G128" s="32">
        <v>693381.88</v>
      </c>
      <c r="H128" s="34">
        <v>0</v>
      </c>
    </row>
    <row r="129" spans="1:8" ht="30.75" customHeight="1">
      <c r="A129" s="60"/>
      <c r="B129" s="63"/>
      <c r="C129" s="12">
        <v>45656</v>
      </c>
      <c r="D129" s="32">
        <f t="shared" si="5"/>
        <v>735957.04</v>
      </c>
      <c r="E129" s="32">
        <v>0</v>
      </c>
      <c r="F129" s="32">
        <v>0</v>
      </c>
      <c r="G129" s="32">
        <v>735957.04</v>
      </c>
      <c r="H129" s="34">
        <v>0</v>
      </c>
    </row>
    <row r="130" spans="1:8" ht="62.25" customHeight="1">
      <c r="A130" s="6" t="s">
        <v>81</v>
      </c>
      <c r="B130" s="7" t="s">
        <v>124</v>
      </c>
      <c r="C130" s="12">
        <v>44925</v>
      </c>
      <c r="D130" s="32">
        <f aca="true" t="shared" si="6" ref="D130:D136">SUM(E130:H130)</f>
        <v>1584592.0799999998</v>
      </c>
      <c r="E130" s="32">
        <v>1505996.15</v>
      </c>
      <c r="F130" s="32">
        <v>62750</v>
      </c>
      <c r="G130" s="32">
        <v>15845.93</v>
      </c>
      <c r="H130" s="34">
        <v>0</v>
      </c>
    </row>
    <row r="131" spans="1:8" ht="78.75" customHeight="1">
      <c r="A131" s="6" t="s">
        <v>82</v>
      </c>
      <c r="B131" s="7" t="s">
        <v>126</v>
      </c>
      <c r="C131" s="12">
        <v>45290</v>
      </c>
      <c r="D131" s="32">
        <f t="shared" si="6"/>
        <v>1584351.22</v>
      </c>
      <c r="E131" s="32">
        <v>1505765.39</v>
      </c>
      <c r="F131" s="32">
        <v>62742.31</v>
      </c>
      <c r="G131" s="32">
        <v>15843.52</v>
      </c>
      <c r="H131" s="34">
        <v>0</v>
      </c>
    </row>
    <row r="132" spans="1:8" ht="62.25" customHeight="1">
      <c r="A132" s="6" t="s">
        <v>83</v>
      </c>
      <c r="B132" s="7" t="s">
        <v>124</v>
      </c>
      <c r="C132" s="12">
        <v>45656</v>
      </c>
      <c r="D132" s="32">
        <f t="shared" si="6"/>
        <v>1515151.52</v>
      </c>
      <c r="E132" s="32">
        <v>1440000</v>
      </c>
      <c r="F132" s="32">
        <v>60000</v>
      </c>
      <c r="G132" s="32">
        <v>15151.52</v>
      </c>
      <c r="H132" s="34">
        <v>0</v>
      </c>
    </row>
    <row r="133" spans="1:8" ht="64.5" customHeight="1">
      <c r="A133" s="6" t="s">
        <v>84</v>
      </c>
      <c r="B133" s="7" t="s">
        <v>124</v>
      </c>
      <c r="C133" s="12">
        <v>44925</v>
      </c>
      <c r="D133" s="32">
        <f t="shared" si="6"/>
        <v>6194795.97</v>
      </c>
      <c r="E133" s="32">
        <v>5887532.87</v>
      </c>
      <c r="F133" s="32">
        <v>245315.14</v>
      </c>
      <c r="G133" s="32">
        <v>61947.96</v>
      </c>
      <c r="H133" s="34">
        <v>0</v>
      </c>
    </row>
    <row r="134" spans="1:8" ht="64.5" customHeight="1">
      <c r="A134" s="6" t="s">
        <v>85</v>
      </c>
      <c r="B134" s="7" t="s">
        <v>124</v>
      </c>
      <c r="C134" s="12">
        <v>45290</v>
      </c>
      <c r="D134" s="32">
        <f t="shared" si="6"/>
        <v>11066033.37</v>
      </c>
      <c r="E134" s="32">
        <v>10517154.62</v>
      </c>
      <c r="F134" s="32">
        <v>438218.41</v>
      </c>
      <c r="G134" s="32">
        <v>110660.34</v>
      </c>
      <c r="H134" s="34">
        <v>0</v>
      </c>
    </row>
    <row r="135" spans="1:8" ht="64.5" customHeight="1">
      <c r="A135" s="6" t="s">
        <v>86</v>
      </c>
      <c r="B135" s="7" t="s">
        <v>124</v>
      </c>
      <c r="C135" s="12">
        <v>45656</v>
      </c>
      <c r="D135" s="32">
        <f t="shared" si="6"/>
        <v>3224930.0900000003</v>
      </c>
      <c r="E135" s="32">
        <v>3064973.08</v>
      </c>
      <c r="F135" s="32">
        <v>127707.7</v>
      </c>
      <c r="G135" s="32">
        <v>32249.31</v>
      </c>
      <c r="H135" s="34">
        <v>0</v>
      </c>
    </row>
    <row r="136" spans="1:8" ht="64.5" customHeight="1">
      <c r="A136" s="6" t="s">
        <v>87</v>
      </c>
      <c r="B136" s="7" t="s">
        <v>124</v>
      </c>
      <c r="C136" s="12">
        <v>44925</v>
      </c>
      <c r="D136" s="32">
        <f t="shared" si="6"/>
        <v>2121942.13</v>
      </c>
      <c r="E136" s="32">
        <v>1996300</v>
      </c>
      <c r="F136" s="32">
        <v>83203.29</v>
      </c>
      <c r="G136" s="32">
        <v>42438.84</v>
      </c>
      <c r="H136" s="34">
        <v>0</v>
      </c>
    </row>
    <row r="137" spans="1:8" ht="41.25" customHeight="1">
      <c r="A137" s="6" t="s">
        <v>215</v>
      </c>
      <c r="B137" s="7" t="s">
        <v>127</v>
      </c>
      <c r="C137" s="12">
        <v>44805</v>
      </c>
      <c r="D137" s="32">
        <f aca="true" t="shared" si="7" ref="D137:D142">F137+G137+H137</f>
        <v>283674.53</v>
      </c>
      <c r="E137" s="32">
        <v>0</v>
      </c>
      <c r="F137" s="32">
        <v>0</v>
      </c>
      <c r="G137" s="32">
        <v>283674.53</v>
      </c>
      <c r="H137" s="34">
        <v>0</v>
      </c>
    </row>
    <row r="138" spans="1:8" ht="45" customHeight="1">
      <c r="A138" s="6" t="s">
        <v>216</v>
      </c>
      <c r="B138" s="7" t="s">
        <v>25</v>
      </c>
      <c r="C138" s="12">
        <v>44805</v>
      </c>
      <c r="D138" s="32">
        <f t="shared" si="7"/>
        <v>298447.4</v>
      </c>
      <c r="E138" s="32">
        <v>0</v>
      </c>
      <c r="F138" s="32">
        <v>0</v>
      </c>
      <c r="G138" s="32">
        <v>298447.4</v>
      </c>
      <c r="H138" s="34">
        <v>0</v>
      </c>
    </row>
    <row r="139" spans="1:8" ht="42" customHeight="1">
      <c r="A139" s="6" t="s">
        <v>217</v>
      </c>
      <c r="B139" s="7" t="s">
        <v>136</v>
      </c>
      <c r="C139" s="12">
        <v>44805</v>
      </c>
      <c r="D139" s="32">
        <f t="shared" si="7"/>
        <v>301810</v>
      </c>
      <c r="E139" s="32">
        <v>0</v>
      </c>
      <c r="F139" s="32">
        <v>0</v>
      </c>
      <c r="G139" s="32">
        <v>301810</v>
      </c>
      <c r="H139" s="34">
        <v>0</v>
      </c>
    </row>
    <row r="140" spans="1:8" ht="48" customHeight="1">
      <c r="A140" s="6" t="s">
        <v>218</v>
      </c>
      <c r="B140" s="7" t="s">
        <v>137</v>
      </c>
      <c r="C140" s="12">
        <v>44805</v>
      </c>
      <c r="D140" s="32">
        <f>F140+G140+H140</f>
        <v>327015</v>
      </c>
      <c r="E140" s="32">
        <v>0</v>
      </c>
      <c r="F140" s="32">
        <v>0</v>
      </c>
      <c r="G140" s="32">
        <v>327015</v>
      </c>
      <c r="H140" s="34">
        <v>0</v>
      </c>
    </row>
    <row r="141" spans="1:8" ht="48" customHeight="1">
      <c r="A141" s="6" t="s">
        <v>219</v>
      </c>
      <c r="B141" s="7" t="s">
        <v>133</v>
      </c>
      <c r="C141" s="12">
        <v>44805</v>
      </c>
      <c r="D141" s="32">
        <f t="shared" si="7"/>
        <v>284542</v>
      </c>
      <c r="E141" s="32">
        <v>0</v>
      </c>
      <c r="F141" s="32">
        <v>0</v>
      </c>
      <c r="G141" s="32">
        <v>284542</v>
      </c>
      <c r="H141" s="34">
        <v>0</v>
      </c>
    </row>
    <row r="142" spans="1:8" ht="48" customHeight="1">
      <c r="A142" s="6" t="s">
        <v>220</v>
      </c>
      <c r="B142" s="7" t="s">
        <v>73</v>
      </c>
      <c r="C142" s="12">
        <v>44805</v>
      </c>
      <c r="D142" s="32">
        <f t="shared" si="7"/>
        <v>138463.84</v>
      </c>
      <c r="E142" s="32">
        <v>0</v>
      </c>
      <c r="F142" s="32">
        <v>0</v>
      </c>
      <c r="G142" s="32">
        <v>138463.84</v>
      </c>
      <c r="H142" s="34">
        <v>0</v>
      </c>
    </row>
    <row r="143" spans="1:8" ht="33.75" customHeight="1">
      <c r="A143" s="6" t="s">
        <v>221</v>
      </c>
      <c r="B143" s="7" t="s">
        <v>127</v>
      </c>
      <c r="C143" s="12">
        <v>45170</v>
      </c>
      <c r="D143" s="32">
        <f>F143+G143+H143</f>
        <v>2056100</v>
      </c>
      <c r="E143" s="32">
        <v>0</v>
      </c>
      <c r="F143" s="32">
        <v>0</v>
      </c>
      <c r="G143" s="32">
        <v>2056100</v>
      </c>
      <c r="H143" s="34">
        <v>0</v>
      </c>
    </row>
    <row r="144" spans="1:8" ht="47.25" customHeight="1">
      <c r="A144" s="6" t="s">
        <v>222</v>
      </c>
      <c r="B144" s="7" t="s">
        <v>25</v>
      </c>
      <c r="C144" s="12">
        <v>45170</v>
      </c>
      <c r="D144" s="32">
        <f>G144+H144+F144</f>
        <v>1359500</v>
      </c>
      <c r="E144" s="32">
        <v>0</v>
      </c>
      <c r="F144" s="32">
        <v>0</v>
      </c>
      <c r="G144" s="40">
        <v>1359500</v>
      </c>
      <c r="H144" s="34">
        <v>0</v>
      </c>
    </row>
    <row r="145" spans="1:8" ht="46.5" customHeight="1">
      <c r="A145" s="6" t="s">
        <v>223</v>
      </c>
      <c r="B145" s="7" t="s">
        <v>31</v>
      </c>
      <c r="C145" s="12">
        <v>45536</v>
      </c>
      <c r="D145" s="32">
        <f aca="true" t="shared" si="8" ref="D145:D152">G145+H145+F145</f>
        <v>1245000</v>
      </c>
      <c r="E145" s="32">
        <v>0</v>
      </c>
      <c r="F145" s="32">
        <v>0</v>
      </c>
      <c r="G145" s="40">
        <v>1245000</v>
      </c>
      <c r="H145" s="34">
        <v>0</v>
      </c>
    </row>
    <row r="146" spans="1:8" ht="50.25" customHeight="1">
      <c r="A146" s="6" t="s">
        <v>224</v>
      </c>
      <c r="B146" s="7" t="s">
        <v>136</v>
      </c>
      <c r="C146" s="12">
        <v>45536</v>
      </c>
      <c r="D146" s="32">
        <f t="shared" si="8"/>
        <v>357000</v>
      </c>
      <c r="E146" s="32">
        <v>0</v>
      </c>
      <c r="F146" s="32">
        <v>0</v>
      </c>
      <c r="G146" s="40">
        <v>357000</v>
      </c>
      <c r="H146" s="34">
        <v>0</v>
      </c>
    </row>
    <row r="147" spans="1:8" ht="45.75" customHeight="1">
      <c r="A147" s="6" t="s">
        <v>225</v>
      </c>
      <c r="B147" s="7" t="s">
        <v>32</v>
      </c>
      <c r="C147" s="12">
        <v>45536</v>
      </c>
      <c r="D147" s="32">
        <f t="shared" si="8"/>
        <v>718800</v>
      </c>
      <c r="E147" s="32">
        <v>0</v>
      </c>
      <c r="F147" s="32">
        <v>0</v>
      </c>
      <c r="G147" s="40">
        <v>718800</v>
      </c>
      <c r="H147" s="34">
        <v>0</v>
      </c>
    </row>
    <row r="148" spans="1:8" ht="37.5" customHeight="1">
      <c r="A148" s="6" t="s">
        <v>226</v>
      </c>
      <c r="B148" s="7" t="s">
        <v>135</v>
      </c>
      <c r="C148" s="12">
        <v>45536</v>
      </c>
      <c r="D148" s="32">
        <f t="shared" si="8"/>
        <v>481300</v>
      </c>
      <c r="E148" s="32">
        <v>0</v>
      </c>
      <c r="F148" s="32">
        <v>0</v>
      </c>
      <c r="G148" s="40">
        <v>481300</v>
      </c>
      <c r="H148" s="34">
        <v>0</v>
      </c>
    </row>
    <row r="149" spans="1:8" ht="44.25" customHeight="1">
      <c r="A149" s="6" t="s">
        <v>227</v>
      </c>
      <c r="B149" s="7" t="s">
        <v>74</v>
      </c>
      <c r="C149" s="12">
        <v>45536</v>
      </c>
      <c r="D149" s="32">
        <f t="shared" si="8"/>
        <v>211300</v>
      </c>
      <c r="E149" s="32">
        <v>0</v>
      </c>
      <c r="F149" s="32">
        <v>0</v>
      </c>
      <c r="G149" s="40">
        <v>211300</v>
      </c>
      <c r="H149" s="34">
        <v>0</v>
      </c>
    </row>
    <row r="150" spans="1:8" ht="50.25" customHeight="1">
      <c r="A150" s="6" t="s">
        <v>228</v>
      </c>
      <c r="B150" s="7" t="s">
        <v>75</v>
      </c>
      <c r="C150" s="12">
        <v>45536</v>
      </c>
      <c r="D150" s="32">
        <f t="shared" si="8"/>
        <v>233400</v>
      </c>
      <c r="E150" s="32">
        <v>0</v>
      </c>
      <c r="F150" s="32">
        <v>0</v>
      </c>
      <c r="G150" s="40">
        <v>233400</v>
      </c>
      <c r="H150" s="34">
        <v>0</v>
      </c>
    </row>
    <row r="151" spans="1:8" ht="52.5" customHeight="1">
      <c r="A151" s="6" t="s">
        <v>229</v>
      </c>
      <c r="B151" s="7" t="s">
        <v>128</v>
      </c>
      <c r="C151" s="12">
        <v>45536</v>
      </c>
      <c r="D151" s="32">
        <f t="shared" si="8"/>
        <v>587600</v>
      </c>
      <c r="E151" s="32">
        <v>0</v>
      </c>
      <c r="F151" s="32">
        <v>0</v>
      </c>
      <c r="G151" s="40">
        <v>587600</v>
      </c>
      <c r="H151" s="34">
        <v>0</v>
      </c>
    </row>
    <row r="152" spans="1:8" ht="42.75" customHeight="1">
      <c r="A152" s="6" t="s">
        <v>230</v>
      </c>
      <c r="B152" s="7" t="s">
        <v>137</v>
      </c>
      <c r="C152" s="12">
        <v>45536</v>
      </c>
      <c r="D152" s="32">
        <f t="shared" si="8"/>
        <v>369000</v>
      </c>
      <c r="E152" s="32">
        <v>0</v>
      </c>
      <c r="F152" s="32">
        <v>0</v>
      </c>
      <c r="G152" s="40">
        <v>369000</v>
      </c>
      <c r="H152" s="34">
        <v>0</v>
      </c>
    </row>
    <row r="153" spans="1:8" ht="51.75" customHeight="1">
      <c r="A153" s="6" t="s">
        <v>231</v>
      </c>
      <c r="B153" s="7" t="s">
        <v>133</v>
      </c>
      <c r="C153" s="12">
        <v>45536</v>
      </c>
      <c r="D153" s="32">
        <f>G153+H153+F153</f>
        <v>106800</v>
      </c>
      <c r="E153" s="32">
        <v>0</v>
      </c>
      <c r="F153" s="32">
        <v>0</v>
      </c>
      <c r="G153" s="40">
        <v>106800</v>
      </c>
      <c r="H153" s="34">
        <v>0</v>
      </c>
    </row>
    <row r="154" spans="1:8" ht="47.25" customHeight="1">
      <c r="A154" s="6" t="s">
        <v>232</v>
      </c>
      <c r="B154" s="7" t="s">
        <v>39</v>
      </c>
      <c r="C154" s="12">
        <v>45536</v>
      </c>
      <c r="D154" s="32">
        <f>G154+H154+F154</f>
        <v>806500</v>
      </c>
      <c r="E154" s="32">
        <v>0</v>
      </c>
      <c r="F154" s="32">
        <v>0</v>
      </c>
      <c r="G154" s="40">
        <v>806500</v>
      </c>
      <c r="H154" s="34">
        <v>0</v>
      </c>
    </row>
    <row r="155" spans="1:12" ht="79.5" customHeight="1">
      <c r="A155" s="6" t="s">
        <v>233</v>
      </c>
      <c r="B155" s="7" t="s">
        <v>114</v>
      </c>
      <c r="C155" s="12">
        <v>44925</v>
      </c>
      <c r="D155" s="32">
        <f>F155+G155+H155</f>
        <v>10180341.48</v>
      </c>
      <c r="E155" s="32">
        <v>0</v>
      </c>
      <c r="F155" s="32">
        <v>8444593.26</v>
      </c>
      <c r="G155" s="32">
        <v>1735748.22</v>
      </c>
      <c r="H155" s="34">
        <v>0</v>
      </c>
      <c r="K155" s="56"/>
      <c r="L155" s="56"/>
    </row>
    <row r="156" spans="1:8" ht="90" customHeight="1">
      <c r="A156" s="6" t="s">
        <v>234</v>
      </c>
      <c r="B156" s="7" t="s">
        <v>39</v>
      </c>
      <c r="C156" s="12">
        <v>44925</v>
      </c>
      <c r="D156" s="32">
        <f>F156+G156+H156</f>
        <v>4955113.61</v>
      </c>
      <c r="E156" s="32">
        <v>0</v>
      </c>
      <c r="F156" s="32">
        <v>4110266.74</v>
      </c>
      <c r="G156" s="32">
        <v>844846.87</v>
      </c>
      <c r="H156" s="34">
        <v>0</v>
      </c>
    </row>
    <row r="157" spans="1:8" ht="92.25" customHeight="1">
      <c r="A157" s="6" t="s">
        <v>235</v>
      </c>
      <c r="B157" s="7" t="s">
        <v>32</v>
      </c>
      <c r="C157" s="12">
        <v>45290</v>
      </c>
      <c r="D157" s="32">
        <f>F157+G157+H157</f>
        <v>2000000</v>
      </c>
      <c r="E157" s="32">
        <v>0</v>
      </c>
      <c r="F157" s="32">
        <v>1659000</v>
      </c>
      <c r="G157" s="32">
        <v>341000</v>
      </c>
      <c r="H157" s="34">
        <v>0</v>
      </c>
    </row>
    <row r="158" spans="1:8" ht="92.25" customHeight="1">
      <c r="A158" s="6" t="s">
        <v>116</v>
      </c>
      <c r="B158" s="7" t="s">
        <v>39</v>
      </c>
      <c r="C158" s="12">
        <v>45656</v>
      </c>
      <c r="D158" s="32">
        <f>F158+G158+H158</f>
        <v>2000000</v>
      </c>
      <c r="E158" s="32">
        <v>0</v>
      </c>
      <c r="F158" s="32">
        <v>1659000</v>
      </c>
      <c r="G158" s="32">
        <v>341000</v>
      </c>
      <c r="H158" s="34">
        <v>0</v>
      </c>
    </row>
    <row r="159" spans="1:8" ht="65.25" customHeight="1">
      <c r="A159" s="28" t="s">
        <v>236</v>
      </c>
      <c r="B159" s="7" t="s">
        <v>115</v>
      </c>
      <c r="C159" s="12">
        <v>44925</v>
      </c>
      <c r="D159" s="32">
        <f aca="true" t="shared" si="9" ref="D159:D188">F159+G159+H159+E159</f>
        <v>28732033.16</v>
      </c>
      <c r="E159" s="35">
        <v>20974384.2</v>
      </c>
      <c r="F159" s="35">
        <v>7183008.29</v>
      </c>
      <c r="G159" s="35">
        <v>574640.67</v>
      </c>
      <c r="H159" s="36">
        <v>0</v>
      </c>
    </row>
    <row r="160" spans="1:8" ht="65.25" customHeight="1">
      <c r="A160" s="28" t="s">
        <v>237</v>
      </c>
      <c r="B160" s="7" t="s">
        <v>115</v>
      </c>
      <c r="C160" s="30">
        <v>45290</v>
      </c>
      <c r="D160" s="32">
        <f t="shared" si="9"/>
        <v>29370430.37</v>
      </c>
      <c r="E160" s="35">
        <v>21440414.17</v>
      </c>
      <c r="F160" s="35">
        <v>7342607.59</v>
      </c>
      <c r="G160" s="35">
        <v>587408.61</v>
      </c>
      <c r="H160" s="36">
        <v>0</v>
      </c>
    </row>
    <row r="161" spans="1:8" ht="65.25" customHeight="1">
      <c r="A161" s="28" t="s">
        <v>117</v>
      </c>
      <c r="B161" s="7" t="s">
        <v>115</v>
      </c>
      <c r="C161" s="12">
        <v>45656</v>
      </c>
      <c r="D161" s="32">
        <f t="shared" si="9"/>
        <v>30257792.57</v>
      </c>
      <c r="E161" s="35">
        <v>22088188.57</v>
      </c>
      <c r="F161" s="35">
        <v>7564448.14</v>
      </c>
      <c r="G161" s="35">
        <v>605155.86</v>
      </c>
      <c r="H161" s="36">
        <v>0</v>
      </c>
    </row>
    <row r="162" spans="1:8" ht="79.5" customHeight="1">
      <c r="A162" s="28" t="s">
        <v>238</v>
      </c>
      <c r="B162" s="7" t="s">
        <v>115</v>
      </c>
      <c r="C162" s="12">
        <v>44925</v>
      </c>
      <c r="D162" s="35">
        <f t="shared" si="9"/>
        <v>22877300</v>
      </c>
      <c r="E162" s="35">
        <v>22877300</v>
      </c>
      <c r="F162" s="35">
        <v>0</v>
      </c>
      <c r="G162" s="35">
        <v>0</v>
      </c>
      <c r="H162" s="36">
        <v>0</v>
      </c>
    </row>
    <row r="163" spans="1:8" ht="83.25" customHeight="1">
      <c r="A163" s="28" t="s">
        <v>239</v>
      </c>
      <c r="B163" s="7" t="s">
        <v>115</v>
      </c>
      <c r="C163" s="30">
        <v>45290</v>
      </c>
      <c r="D163" s="35">
        <f t="shared" si="9"/>
        <v>22877300</v>
      </c>
      <c r="E163" s="35">
        <v>22877300</v>
      </c>
      <c r="F163" s="35">
        <v>0</v>
      </c>
      <c r="G163" s="35">
        <v>0</v>
      </c>
      <c r="H163" s="36">
        <v>0</v>
      </c>
    </row>
    <row r="164" spans="1:8" ht="78.75" customHeight="1">
      <c r="A164" s="28" t="s">
        <v>129</v>
      </c>
      <c r="B164" s="7" t="s">
        <v>115</v>
      </c>
      <c r="C164" s="12">
        <v>45656</v>
      </c>
      <c r="D164" s="35">
        <f t="shared" si="9"/>
        <v>23045400</v>
      </c>
      <c r="E164" s="35">
        <v>23045400</v>
      </c>
      <c r="F164" s="35">
        <v>0</v>
      </c>
      <c r="G164" s="35">
        <v>0</v>
      </c>
      <c r="H164" s="36">
        <v>0</v>
      </c>
    </row>
    <row r="165" spans="1:8" ht="50.25" customHeight="1">
      <c r="A165" s="28" t="s">
        <v>240</v>
      </c>
      <c r="B165" s="29" t="s">
        <v>114</v>
      </c>
      <c r="C165" s="12">
        <v>44804</v>
      </c>
      <c r="D165" s="35">
        <f t="shared" si="9"/>
        <v>5435322.16</v>
      </c>
      <c r="E165" s="35">
        <v>0</v>
      </c>
      <c r="F165" s="35">
        <v>5435322.16</v>
      </c>
      <c r="G165" s="35">
        <v>0</v>
      </c>
      <c r="H165" s="36">
        <v>0</v>
      </c>
    </row>
    <row r="166" spans="1:8" ht="48.75" customHeight="1">
      <c r="A166" s="28" t="s">
        <v>241</v>
      </c>
      <c r="B166" s="29" t="s">
        <v>73</v>
      </c>
      <c r="C166" s="12">
        <v>44742</v>
      </c>
      <c r="D166" s="35">
        <f t="shared" si="9"/>
        <v>174703.69</v>
      </c>
      <c r="E166" s="35">
        <v>0</v>
      </c>
      <c r="F166" s="35">
        <v>0</v>
      </c>
      <c r="G166" s="35">
        <v>174703.69</v>
      </c>
      <c r="H166" s="36">
        <v>0</v>
      </c>
    </row>
    <row r="167" spans="1:8" ht="45.75" customHeight="1">
      <c r="A167" s="28" t="s">
        <v>242</v>
      </c>
      <c r="B167" s="29" t="s">
        <v>125</v>
      </c>
      <c r="C167" s="12">
        <v>44742</v>
      </c>
      <c r="D167" s="35">
        <f t="shared" si="9"/>
        <v>231962.56999999998</v>
      </c>
      <c r="E167" s="35">
        <v>0</v>
      </c>
      <c r="F167" s="35">
        <v>0</v>
      </c>
      <c r="G167" s="35">
        <f>238615.55-6652.98</f>
        <v>231962.56999999998</v>
      </c>
      <c r="H167" s="36">
        <v>0</v>
      </c>
    </row>
    <row r="168" spans="1:8" ht="45.75" customHeight="1">
      <c r="A168" s="28" t="s">
        <v>243</v>
      </c>
      <c r="B168" s="29" t="s">
        <v>73</v>
      </c>
      <c r="C168" s="12">
        <v>44834</v>
      </c>
      <c r="D168" s="35">
        <f t="shared" si="9"/>
        <v>14230</v>
      </c>
      <c r="E168" s="35">
        <v>0</v>
      </c>
      <c r="F168" s="35">
        <v>0</v>
      </c>
      <c r="G168" s="35">
        <v>14230</v>
      </c>
      <c r="H168" s="36">
        <v>0</v>
      </c>
    </row>
    <row r="169" spans="1:8" ht="45.75" customHeight="1">
      <c r="A169" s="28" t="s">
        <v>244</v>
      </c>
      <c r="B169" s="29" t="s">
        <v>136</v>
      </c>
      <c r="C169" s="12">
        <v>44865</v>
      </c>
      <c r="D169" s="35">
        <f t="shared" si="9"/>
        <v>19240</v>
      </c>
      <c r="E169" s="35">
        <v>0</v>
      </c>
      <c r="F169" s="35">
        <v>0</v>
      </c>
      <c r="G169" s="35">
        <v>19240</v>
      </c>
      <c r="H169" s="36">
        <v>0</v>
      </c>
    </row>
    <row r="170" spans="1:8" ht="45.75" customHeight="1">
      <c r="A170" s="28" t="s">
        <v>245</v>
      </c>
      <c r="B170" s="29" t="s">
        <v>32</v>
      </c>
      <c r="C170" s="12">
        <v>44865</v>
      </c>
      <c r="D170" s="35">
        <f t="shared" si="9"/>
        <v>19240</v>
      </c>
      <c r="E170" s="35">
        <v>0</v>
      </c>
      <c r="F170" s="35">
        <v>0</v>
      </c>
      <c r="G170" s="35">
        <v>19240</v>
      </c>
      <c r="H170" s="36">
        <v>0</v>
      </c>
    </row>
    <row r="171" spans="1:8" ht="45.75" customHeight="1">
      <c r="A171" s="28" t="s">
        <v>246</v>
      </c>
      <c r="B171" s="29" t="s">
        <v>135</v>
      </c>
      <c r="C171" s="12">
        <v>44865</v>
      </c>
      <c r="D171" s="35">
        <f t="shared" si="9"/>
        <v>19240</v>
      </c>
      <c r="E171" s="35">
        <v>0</v>
      </c>
      <c r="F171" s="35">
        <v>0</v>
      </c>
      <c r="G171" s="35">
        <v>19240</v>
      </c>
      <c r="H171" s="36">
        <v>0</v>
      </c>
    </row>
    <row r="172" spans="1:8" ht="45.75" customHeight="1">
      <c r="A172" s="28" t="s">
        <v>247</v>
      </c>
      <c r="B172" s="29" t="s">
        <v>74</v>
      </c>
      <c r="C172" s="12">
        <v>44865</v>
      </c>
      <c r="D172" s="35">
        <f t="shared" si="9"/>
        <v>19240</v>
      </c>
      <c r="E172" s="35">
        <v>0</v>
      </c>
      <c r="F172" s="35">
        <v>0</v>
      </c>
      <c r="G172" s="35">
        <v>19240</v>
      </c>
      <c r="H172" s="36">
        <v>0</v>
      </c>
    </row>
    <row r="173" spans="1:8" ht="45.75" customHeight="1">
      <c r="A173" s="28" t="s">
        <v>248</v>
      </c>
      <c r="B173" s="29" t="s">
        <v>75</v>
      </c>
      <c r="C173" s="12">
        <v>44865</v>
      </c>
      <c r="D173" s="35">
        <f t="shared" si="9"/>
        <v>19240</v>
      </c>
      <c r="E173" s="35">
        <v>0</v>
      </c>
      <c r="F173" s="35">
        <v>0</v>
      </c>
      <c r="G173" s="35">
        <v>19240</v>
      </c>
      <c r="H173" s="36">
        <v>0</v>
      </c>
    </row>
    <row r="174" spans="1:8" ht="45.75" customHeight="1">
      <c r="A174" s="28" t="s">
        <v>249</v>
      </c>
      <c r="B174" s="29" t="s">
        <v>128</v>
      </c>
      <c r="C174" s="12">
        <v>44865</v>
      </c>
      <c r="D174" s="35">
        <f t="shared" si="9"/>
        <v>19240</v>
      </c>
      <c r="E174" s="35">
        <v>0</v>
      </c>
      <c r="F174" s="35">
        <v>0</v>
      </c>
      <c r="G174" s="35">
        <v>19240</v>
      </c>
      <c r="H174" s="36">
        <v>0</v>
      </c>
    </row>
    <row r="175" spans="1:8" ht="45.75" customHeight="1">
      <c r="A175" s="28" t="s">
        <v>250</v>
      </c>
      <c r="B175" s="29" t="s">
        <v>132</v>
      </c>
      <c r="C175" s="12">
        <v>44865</v>
      </c>
      <c r="D175" s="35">
        <f t="shared" si="9"/>
        <v>19240</v>
      </c>
      <c r="E175" s="35">
        <v>0</v>
      </c>
      <c r="F175" s="35">
        <v>0</v>
      </c>
      <c r="G175" s="35">
        <v>19240</v>
      </c>
      <c r="H175" s="36">
        <v>0</v>
      </c>
    </row>
    <row r="176" spans="1:8" ht="45.75" customHeight="1">
      <c r="A176" s="28" t="s">
        <v>251</v>
      </c>
      <c r="B176" s="29" t="s">
        <v>133</v>
      </c>
      <c r="C176" s="12">
        <v>44865</v>
      </c>
      <c r="D176" s="35">
        <f t="shared" si="9"/>
        <v>19240</v>
      </c>
      <c r="E176" s="35">
        <v>0</v>
      </c>
      <c r="F176" s="35">
        <v>0</v>
      </c>
      <c r="G176" s="35">
        <v>19240</v>
      </c>
      <c r="H176" s="36">
        <v>0</v>
      </c>
    </row>
    <row r="177" spans="1:8" ht="45.75" customHeight="1">
      <c r="A177" s="28" t="s">
        <v>252</v>
      </c>
      <c r="B177" s="29" t="s">
        <v>25</v>
      </c>
      <c r="C177" s="12">
        <v>44865</v>
      </c>
      <c r="D177" s="35">
        <f t="shared" si="9"/>
        <v>19240</v>
      </c>
      <c r="E177" s="35">
        <v>0</v>
      </c>
      <c r="F177" s="35">
        <v>0</v>
      </c>
      <c r="G177" s="35">
        <v>19240</v>
      </c>
      <c r="H177" s="36">
        <v>0</v>
      </c>
    </row>
    <row r="178" spans="1:8" ht="45.75" customHeight="1">
      <c r="A178" s="28" t="s">
        <v>253</v>
      </c>
      <c r="B178" s="29" t="s">
        <v>32</v>
      </c>
      <c r="C178" s="12">
        <v>44925</v>
      </c>
      <c r="D178" s="35">
        <f t="shared" si="9"/>
        <v>1014726</v>
      </c>
      <c r="E178" s="35">
        <v>0</v>
      </c>
      <c r="F178" s="35">
        <v>0</v>
      </c>
      <c r="G178" s="35">
        <v>1014726</v>
      </c>
      <c r="H178" s="36">
        <v>0</v>
      </c>
    </row>
    <row r="179" spans="1:8" ht="45.75" customHeight="1">
      <c r="A179" s="28" t="s">
        <v>254</v>
      </c>
      <c r="B179" s="29" t="s">
        <v>39</v>
      </c>
      <c r="C179" s="12">
        <v>44925</v>
      </c>
      <c r="D179" s="35">
        <f t="shared" si="9"/>
        <v>552752</v>
      </c>
      <c r="E179" s="35">
        <v>0</v>
      </c>
      <c r="F179" s="35">
        <v>0</v>
      </c>
      <c r="G179" s="35">
        <v>552752</v>
      </c>
      <c r="H179" s="36">
        <v>0</v>
      </c>
    </row>
    <row r="180" spans="1:8" ht="45.75" customHeight="1">
      <c r="A180" s="28" t="s">
        <v>255</v>
      </c>
      <c r="B180" s="29" t="s">
        <v>125</v>
      </c>
      <c r="C180" s="12">
        <v>44925</v>
      </c>
      <c r="D180" s="35">
        <f t="shared" si="9"/>
        <v>448538.46</v>
      </c>
      <c r="E180" s="35">
        <v>0</v>
      </c>
      <c r="F180" s="35">
        <v>0</v>
      </c>
      <c r="G180" s="35">
        <v>448538.46</v>
      </c>
      <c r="H180" s="36">
        <v>0</v>
      </c>
    </row>
    <row r="181" spans="1:8" ht="45.75" customHeight="1">
      <c r="A181" s="28" t="s">
        <v>256</v>
      </c>
      <c r="B181" s="29" t="s">
        <v>125</v>
      </c>
      <c r="C181" s="12">
        <v>44925</v>
      </c>
      <c r="D181" s="35">
        <f t="shared" si="9"/>
        <v>113971.85</v>
      </c>
      <c r="E181" s="35">
        <v>0</v>
      </c>
      <c r="F181" s="35">
        <v>0</v>
      </c>
      <c r="G181" s="35">
        <v>113971.85</v>
      </c>
      <c r="H181" s="36">
        <v>0</v>
      </c>
    </row>
    <row r="182" spans="1:8" ht="45.75" customHeight="1">
      <c r="A182" s="28" t="s">
        <v>257</v>
      </c>
      <c r="B182" s="29" t="s">
        <v>136</v>
      </c>
      <c r="C182" s="12">
        <v>44925</v>
      </c>
      <c r="D182" s="35">
        <f t="shared" si="9"/>
        <v>1500000</v>
      </c>
      <c r="E182" s="35">
        <v>0</v>
      </c>
      <c r="F182" s="35">
        <v>0</v>
      </c>
      <c r="G182" s="35">
        <v>1500000</v>
      </c>
      <c r="H182" s="36">
        <v>0</v>
      </c>
    </row>
    <row r="183" spans="1:8" ht="45.75" customHeight="1">
      <c r="A183" s="28" t="s">
        <v>258</v>
      </c>
      <c r="B183" s="29" t="s">
        <v>75</v>
      </c>
      <c r="C183" s="12">
        <v>44925</v>
      </c>
      <c r="D183" s="35">
        <f t="shared" si="9"/>
        <v>24679.94</v>
      </c>
      <c r="E183" s="35">
        <v>0</v>
      </c>
      <c r="F183" s="35">
        <v>0</v>
      </c>
      <c r="G183" s="35">
        <v>0</v>
      </c>
      <c r="H183" s="36">
        <v>24679.94</v>
      </c>
    </row>
    <row r="184" spans="1:8" ht="45.75" customHeight="1">
      <c r="A184" s="28" t="s">
        <v>259</v>
      </c>
      <c r="B184" s="29" t="s">
        <v>136</v>
      </c>
      <c r="C184" s="12">
        <v>44925</v>
      </c>
      <c r="D184" s="35">
        <f t="shared" si="9"/>
        <v>4.11</v>
      </c>
      <c r="E184" s="35">
        <v>0</v>
      </c>
      <c r="F184" s="35">
        <v>0</v>
      </c>
      <c r="G184" s="35">
        <v>0</v>
      </c>
      <c r="H184" s="36">
        <v>4.11</v>
      </c>
    </row>
    <row r="185" spans="1:8" ht="45.75" customHeight="1">
      <c r="A185" s="28" t="s">
        <v>260</v>
      </c>
      <c r="B185" s="29" t="s">
        <v>31</v>
      </c>
      <c r="C185" s="12">
        <v>44925</v>
      </c>
      <c r="D185" s="35">
        <f t="shared" si="9"/>
        <v>5319.66</v>
      </c>
      <c r="E185" s="35">
        <v>0</v>
      </c>
      <c r="F185" s="35">
        <v>0</v>
      </c>
      <c r="G185" s="35">
        <v>0</v>
      </c>
      <c r="H185" s="36">
        <v>5319.66</v>
      </c>
    </row>
    <row r="186" spans="1:8" ht="45.75" customHeight="1">
      <c r="A186" s="28" t="s">
        <v>261</v>
      </c>
      <c r="B186" s="29" t="s">
        <v>125</v>
      </c>
      <c r="C186" s="12">
        <v>44925</v>
      </c>
      <c r="D186" s="35">
        <f t="shared" si="9"/>
        <v>747.85</v>
      </c>
      <c r="E186" s="35">
        <v>0</v>
      </c>
      <c r="F186" s="35">
        <v>0</v>
      </c>
      <c r="G186" s="35">
        <v>0</v>
      </c>
      <c r="H186" s="36">
        <v>747.85</v>
      </c>
    </row>
    <row r="187" spans="1:8" ht="66" customHeight="1">
      <c r="A187" s="28" t="s">
        <v>262</v>
      </c>
      <c r="B187" s="29" t="s">
        <v>124</v>
      </c>
      <c r="C187" s="12">
        <v>44925</v>
      </c>
      <c r="D187" s="35">
        <f t="shared" si="9"/>
        <v>9000</v>
      </c>
      <c r="E187" s="35">
        <v>0</v>
      </c>
      <c r="F187" s="35">
        <v>0</v>
      </c>
      <c r="G187" s="35">
        <v>0</v>
      </c>
      <c r="H187" s="36">
        <v>9000</v>
      </c>
    </row>
    <row r="188" spans="1:8" ht="66" customHeight="1" thickBot="1">
      <c r="A188" s="28" t="s">
        <v>265</v>
      </c>
      <c r="B188" s="29" t="s">
        <v>135</v>
      </c>
      <c r="C188" s="12">
        <v>44925</v>
      </c>
      <c r="D188" s="35">
        <f t="shared" si="9"/>
        <v>59941.73</v>
      </c>
      <c r="E188" s="35">
        <v>0</v>
      </c>
      <c r="F188" s="35">
        <v>0</v>
      </c>
      <c r="G188" s="35">
        <v>59941.73</v>
      </c>
      <c r="H188" s="36">
        <v>0</v>
      </c>
    </row>
    <row r="189" spans="1:8" ht="16.5" customHeight="1">
      <c r="A189" s="65" t="s">
        <v>14</v>
      </c>
      <c r="B189" s="66" t="s">
        <v>4</v>
      </c>
      <c r="C189" s="45">
        <v>2022</v>
      </c>
      <c r="D189" s="35">
        <f>F189+G189+H189</f>
        <v>80711778.47</v>
      </c>
      <c r="E189" s="35">
        <v>0</v>
      </c>
      <c r="F189" s="35">
        <f>F195+F192+F208+F209+F210+F211+F212</f>
        <v>2900073.92</v>
      </c>
      <c r="G189" s="35">
        <f>G192+G198+G207+G208+G209+G210+G211+G212</f>
        <v>77811145.14999999</v>
      </c>
      <c r="H189" s="33">
        <f>H204+H205+H206</f>
        <v>559.4</v>
      </c>
    </row>
    <row r="190" spans="1:8" ht="15">
      <c r="A190" s="60"/>
      <c r="B190" s="67"/>
      <c r="C190" s="8">
        <v>2023</v>
      </c>
      <c r="D190" s="41">
        <f aca="true" t="shared" si="10" ref="D190:D205">F190+G190</f>
        <v>90281408.9</v>
      </c>
      <c r="E190" s="41">
        <v>0</v>
      </c>
      <c r="F190" s="32">
        <f>F196+F193</f>
        <v>2395683.9</v>
      </c>
      <c r="G190" s="32">
        <f>G193+G199+G201+G202+G203+G204+G205</f>
        <v>87885725</v>
      </c>
      <c r="H190" s="34">
        <v>0</v>
      </c>
    </row>
    <row r="191" spans="1:8" ht="15.75" thickBot="1">
      <c r="A191" s="61"/>
      <c r="B191" s="64"/>
      <c r="C191" s="21">
        <v>2024</v>
      </c>
      <c r="D191" s="42">
        <f t="shared" si="10"/>
        <v>92610228.87</v>
      </c>
      <c r="E191" s="42">
        <v>0</v>
      </c>
      <c r="F191" s="32">
        <f>F197+F194</f>
        <v>2409248.87</v>
      </c>
      <c r="G191" s="42">
        <f>G194+G200</f>
        <v>90200980</v>
      </c>
      <c r="H191" s="43">
        <v>0</v>
      </c>
    </row>
    <row r="192" spans="1:8" ht="83.25" customHeight="1">
      <c r="A192" s="14" t="s">
        <v>88</v>
      </c>
      <c r="B192" s="7" t="s">
        <v>115</v>
      </c>
      <c r="C192" s="22">
        <v>44552</v>
      </c>
      <c r="D192" s="31">
        <f t="shared" si="10"/>
        <v>77499775.3</v>
      </c>
      <c r="E192" s="31">
        <v>0</v>
      </c>
      <c r="F192" s="31">
        <v>0</v>
      </c>
      <c r="G192" s="31">
        <v>77499775.3</v>
      </c>
      <c r="H192" s="33">
        <v>0</v>
      </c>
    </row>
    <row r="193" spans="1:8" ht="80.25" customHeight="1">
      <c r="A193" s="6" t="s">
        <v>89</v>
      </c>
      <c r="B193" s="7" t="s">
        <v>115</v>
      </c>
      <c r="C193" s="12">
        <v>44920</v>
      </c>
      <c r="D193" s="32">
        <f t="shared" si="10"/>
        <v>84741245</v>
      </c>
      <c r="E193" s="32">
        <v>0</v>
      </c>
      <c r="F193" s="32">
        <v>0</v>
      </c>
      <c r="G193" s="32">
        <f>83583947.95+1157297.05</f>
        <v>84741245</v>
      </c>
      <c r="H193" s="34">
        <v>0</v>
      </c>
    </row>
    <row r="194" spans="1:8" ht="75.75" customHeight="1">
      <c r="A194" s="6" t="s">
        <v>90</v>
      </c>
      <c r="B194" s="7" t="s">
        <v>115</v>
      </c>
      <c r="C194" s="12">
        <v>45285</v>
      </c>
      <c r="D194" s="32">
        <f t="shared" si="10"/>
        <v>90083800</v>
      </c>
      <c r="E194" s="32">
        <v>0</v>
      </c>
      <c r="F194" s="32">
        <v>0</v>
      </c>
      <c r="G194" s="32">
        <f>85887903.83+4195896.17</f>
        <v>90083800</v>
      </c>
      <c r="H194" s="34">
        <v>0</v>
      </c>
    </row>
    <row r="195" spans="1:8" ht="76.5" customHeight="1">
      <c r="A195" s="6" t="s">
        <v>91</v>
      </c>
      <c r="B195" s="7" t="s">
        <v>115</v>
      </c>
      <c r="C195" s="12">
        <v>44560</v>
      </c>
      <c r="D195" s="32">
        <f t="shared" si="10"/>
        <v>2308130.1</v>
      </c>
      <c r="E195" s="32">
        <v>0</v>
      </c>
      <c r="F195" s="32">
        <v>2308130.1</v>
      </c>
      <c r="G195" s="32">
        <v>0</v>
      </c>
      <c r="H195" s="34">
        <v>0</v>
      </c>
    </row>
    <row r="196" spans="1:8" ht="76.5" customHeight="1">
      <c r="A196" s="6" t="s">
        <v>92</v>
      </c>
      <c r="B196" s="7" t="s">
        <v>115</v>
      </c>
      <c r="C196" s="12">
        <v>44925</v>
      </c>
      <c r="D196" s="32">
        <f t="shared" si="10"/>
        <v>2395683.9</v>
      </c>
      <c r="E196" s="32">
        <v>0</v>
      </c>
      <c r="F196" s="32">
        <v>2395683.9</v>
      </c>
      <c r="G196" s="32">
        <v>0</v>
      </c>
      <c r="H196" s="34">
        <v>0</v>
      </c>
    </row>
    <row r="197" spans="1:8" ht="77.25" customHeight="1">
      <c r="A197" s="6" t="s">
        <v>93</v>
      </c>
      <c r="B197" s="7" t="s">
        <v>115</v>
      </c>
      <c r="C197" s="12">
        <v>45290</v>
      </c>
      <c r="D197" s="32">
        <f t="shared" si="10"/>
        <v>2409248.87</v>
      </c>
      <c r="E197" s="32">
        <v>0</v>
      </c>
      <c r="F197" s="32">
        <v>2409248.87</v>
      </c>
      <c r="G197" s="32">
        <v>0</v>
      </c>
      <c r="H197" s="34">
        <v>0</v>
      </c>
    </row>
    <row r="198" spans="1:8" ht="31.5" customHeight="1">
      <c r="A198" s="60" t="s">
        <v>3</v>
      </c>
      <c r="B198" s="63" t="s">
        <v>115</v>
      </c>
      <c r="C198" s="12">
        <v>44925</v>
      </c>
      <c r="D198" s="32">
        <f t="shared" si="10"/>
        <v>117180</v>
      </c>
      <c r="E198" s="32">
        <v>0</v>
      </c>
      <c r="F198" s="32">
        <v>0</v>
      </c>
      <c r="G198" s="32">
        <v>117180</v>
      </c>
      <c r="H198" s="34">
        <v>0</v>
      </c>
    </row>
    <row r="199" spans="1:8" ht="31.5" customHeight="1">
      <c r="A199" s="60"/>
      <c r="B199" s="63"/>
      <c r="C199" s="12">
        <v>45290</v>
      </c>
      <c r="D199" s="32">
        <f t="shared" si="10"/>
        <v>117180</v>
      </c>
      <c r="E199" s="32">
        <v>0</v>
      </c>
      <c r="F199" s="32">
        <v>0</v>
      </c>
      <c r="G199" s="32">
        <v>117180</v>
      </c>
      <c r="H199" s="34">
        <v>0</v>
      </c>
    </row>
    <row r="200" spans="1:8" ht="31.5" customHeight="1">
      <c r="A200" s="60"/>
      <c r="B200" s="63"/>
      <c r="C200" s="12">
        <v>45656</v>
      </c>
      <c r="D200" s="32">
        <f t="shared" si="10"/>
        <v>117180</v>
      </c>
      <c r="E200" s="32">
        <v>0</v>
      </c>
      <c r="F200" s="32">
        <v>0</v>
      </c>
      <c r="G200" s="32">
        <v>117180</v>
      </c>
      <c r="H200" s="34">
        <v>0</v>
      </c>
    </row>
    <row r="201" spans="1:8" ht="42" customHeight="1">
      <c r="A201" s="28" t="s">
        <v>94</v>
      </c>
      <c r="B201" s="29" t="s">
        <v>28</v>
      </c>
      <c r="C201" s="30">
        <v>45170</v>
      </c>
      <c r="D201" s="35">
        <f t="shared" si="10"/>
        <v>1662600</v>
      </c>
      <c r="E201" s="35">
        <v>0</v>
      </c>
      <c r="F201" s="35">
        <v>0</v>
      </c>
      <c r="G201" s="35">
        <v>1662600</v>
      </c>
      <c r="H201" s="36">
        <v>0</v>
      </c>
    </row>
    <row r="202" spans="1:8" ht="40.5" customHeight="1">
      <c r="A202" s="28" t="s">
        <v>98</v>
      </c>
      <c r="B202" s="29" t="s">
        <v>95</v>
      </c>
      <c r="C202" s="30">
        <v>45170</v>
      </c>
      <c r="D202" s="35">
        <f t="shared" si="10"/>
        <v>707400</v>
      </c>
      <c r="E202" s="35">
        <v>0</v>
      </c>
      <c r="F202" s="35">
        <v>0</v>
      </c>
      <c r="G202" s="35">
        <v>707400</v>
      </c>
      <c r="H202" s="36">
        <v>0</v>
      </c>
    </row>
    <row r="203" spans="1:8" ht="41.25" customHeight="1">
      <c r="A203" s="28" t="s">
        <v>99</v>
      </c>
      <c r="B203" s="29" t="s">
        <v>96</v>
      </c>
      <c r="C203" s="30">
        <v>45170</v>
      </c>
      <c r="D203" s="35">
        <f t="shared" si="10"/>
        <v>232100</v>
      </c>
      <c r="E203" s="35">
        <v>0</v>
      </c>
      <c r="F203" s="35">
        <v>0</v>
      </c>
      <c r="G203" s="35">
        <v>232100</v>
      </c>
      <c r="H203" s="36">
        <v>0</v>
      </c>
    </row>
    <row r="204" spans="1:8" ht="42.75" customHeight="1">
      <c r="A204" s="28" t="s">
        <v>100</v>
      </c>
      <c r="B204" s="29" t="s">
        <v>97</v>
      </c>
      <c r="C204" s="30">
        <v>45170</v>
      </c>
      <c r="D204" s="35">
        <f t="shared" si="10"/>
        <v>211100</v>
      </c>
      <c r="E204" s="35">
        <v>0</v>
      </c>
      <c r="F204" s="35">
        <v>0</v>
      </c>
      <c r="G204" s="35">
        <v>211100</v>
      </c>
      <c r="H204" s="35">
        <v>0</v>
      </c>
    </row>
    <row r="205" spans="1:8" ht="50.25" customHeight="1">
      <c r="A205" s="28" t="s">
        <v>101</v>
      </c>
      <c r="B205" s="29" t="s">
        <v>40</v>
      </c>
      <c r="C205" s="30">
        <v>45170</v>
      </c>
      <c r="D205" s="35">
        <f t="shared" si="10"/>
        <v>214100</v>
      </c>
      <c r="E205" s="35">
        <v>0</v>
      </c>
      <c r="F205" s="35">
        <v>0</v>
      </c>
      <c r="G205" s="35">
        <v>214100</v>
      </c>
      <c r="H205" s="35">
        <v>0</v>
      </c>
    </row>
    <row r="206" spans="1:8" ht="50.25" customHeight="1">
      <c r="A206" s="28" t="s">
        <v>207</v>
      </c>
      <c r="B206" s="29" t="s">
        <v>28</v>
      </c>
      <c r="C206" s="30">
        <v>44865</v>
      </c>
      <c r="D206" s="35">
        <f aca="true" t="shared" si="11" ref="D206:D213">F206+G206+H206</f>
        <v>559.4</v>
      </c>
      <c r="E206" s="35">
        <v>0</v>
      </c>
      <c r="F206" s="35">
        <v>0</v>
      </c>
      <c r="G206" s="35">
        <v>0</v>
      </c>
      <c r="H206" s="32">
        <v>559.4</v>
      </c>
    </row>
    <row r="207" spans="1:8" ht="50.25" customHeight="1">
      <c r="A207" s="28" t="s">
        <v>208</v>
      </c>
      <c r="B207" s="29" t="s">
        <v>40</v>
      </c>
      <c r="C207" s="30">
        <v>44895</v>
      </c>
      <c r="D207" s="35">
        <f t="shared" si="11"/>
        <v>72518.46</v>
      </c>
      <c r="E207" s="35">
        <v>0</v>
      </c>
      <c r="F207" s="35">
        <v>0</v>
      </c>
      <c r="G207" s="35">
        <v>72518.46</v>
      </c>
      <c r="H207" s="35">
        <v>0</v>
      </c>
    </row>
    <row r="208" spans="1:8" ht="78.75" customHeight="1">
      <c r="A208" s="28" t="s">
        <v>209</v>
      </c>
      <c r="B208" s="29" t="s">
        <v>28</v>
      </c>
      <c r="C208" s="30">
        <v>44925</v>
      </c>
      <c r="D208" s="35">
        <f t="shared" si="11"/>
        <v>200000</v>
      </c>
      <c r="E208" s="35">
        <v>0</v>
      </c>
      <c r="F208" s="35">
        <v>165900</v>
      </c>
      <c r="G208" s="35">
        <v>34100</v>
      </c>
      <c r="H208" s="35">
        <v>0</v>
      </c>
    </row>
    <row r="209" spans="1:8" ht="78" customHeight="1">
      <c r="A209" s="28" t="s">
        <v>210</v>
      </c>
      <c r="B209" s="29" t="s">
        <v>95</v>
      </c>
      <c r="C209" s="30">
        <v>44925</v>
      </c>
      <c r="D209" s="35">
        <f t="shared" si="11"/>
        <v>70000</v>
      </c>
      <c r="E209" s="35">
        <v>0</v>
      </c>
      <c r="F209" s="35">
        <v>58065</v>
      </c>
      <c r="G209" s="35">
        <v>11935</v>
      </c>
      <c r="H209" s="35">
        <v>0</v>
      </c>
    </row>
    <row r="210" spans="1:8" ht="77.25" customHeight="1">
      <c r="A210" s="28" t="s">
        <v>211</v>
      </c>
      <c r="B210" s="29" t="s">
        <v>97</v>
      </c>
      <c r="C210" s="30">
        <v>44925</v>
      </c>
      <c r="D210" s="35">
        <f t="shared" si="11"/>
        <v>43615.21</v>
      </c>
      <c r="E210" s="35">
        <v>0</v>
      </c>
      <c r="F210" s="35">
        <v>36178.82</v>
      </c>
      <c r="G210" s="35">
        <v>7436.39</v>
      </c>
      <c r="H210" s="35">
        <v>0</v>
      </c>
    </row>
    <row r="211" spans="1:8" ht="63.75" customHeight="1">
      <c r="A211" s="28" t="s">
        <v>213</v>
      </c>
      <c r="B211" s="29" t="s">
        <v>212</v>
      </c>
      <c r="C211" s="30">
        <v>44925</v>
      </c>
      <c r="D211" s="35">
        <f t="shared" si="11"/>
        <v>300000</v>
      </c>
      <c r="E211" s="35">
        <v>0</v>
      </c>
      <c r="F211" s="35">
        <v>248850</v>
      </c>
      <c r="G211" s="35">
        <v>51150</v>
      </c>
      <c r="H211" s="35">
        <v>0</v>
      </c>
    </row>
    <row r="212" spans="1:8" ht="80.25" customHeight="1">
      <c r="A212" s="28" t="s">
        <v>214</v>
      </c>
      <c r="B212" s="29" t="s">
        <v>96</v>
      </c>
      <c r="C212" s="30">
        <v>44925</v>
      </c>
      <c r="D212" s="35">
        <f t="shared" si="11"/>
        <v>100000</v>
      </c>
      <c r="E212" s="35">
        <v>0</v>
      </c>
      <c r="F212" s="35">
        <v>82950</v>
      </c>
      <c r="G212" s="35">
        <v>17050</v>
      </c>
      <c r="H212" s="35">
        <v>0</v>
      </c>
    </row>
    <row r="213" spans="1:8" ht="15.75" customHeight="1">
      <c r="A213" s="65" t="s">
        <v>15</v>
      </c>
      <c r="B213" s="66" t="s">
        <v>4</v>
      </c>
      <c r="C213" s="13">
        <v>2021</v>
      </c>
      <c r="D213" s="35">
        <f t="shared" si="11"/>
        <v>25664324.669999998</v>
      </c>
      <c r="E213" s="35">
        <v>0</v>
      </c>
      <c r="F213" s="35">
        <f>F228</f>
        <v>0</v>
      </c>
      <c r="G213" s="35">
        <f>G216+G219+G222+G225+G228+G231+G234</f>
        <v>25664324.669999998</v>
      </c>
      <c r="H213" s="34">
        <v>0</v>
      </c>
    </row>
    <row r="214" spans="1:8" ht="15">
      <c r="A214" s="60"/>
      <c r="B214" s="63"/>
      <c r="C214" s="8">
        <v>2022</v>
      </c>
      <c r="D214" s="35">
        <f aca="true" t="shared" si="12" ref="D214:D236">F214+G214</f>
        <v>29045887.95</v>
      </c>
      <c r="E214" s="35">
        <v>0</v>
      </c>
      <c r="F214" s="32">
        <v>0</v>
      </c>
      <c r="G214" s="32">
        <f>G217+G220+G223+G226+G229+G232+G235</f>
        <v>29045887.95</v>
      </c>
      <c r="H214" s="34">
        <v>0</v>
      </c>
    </row>
    <row r="215" spans="1:8" ht="15.75" thickBot="1">
      <c r="A215" s="61"/>
      <c r="B215" s="64"/>
      <c r="C215" s="21">
        <v>2023</v>
      </c>
      <c r="D215" s="44">
        <f t="shared" si="12"/>
        <v>31331080</v>
      </c>
      <c r="E215" s="44">
        <v>0</v>
      </c>
      <c r="F215" s="42">
        <v>0</v>
      </c>
      <c r="G215" s="42">
        <f>G218+G221+G224+G227+G230+G233+G236</f>
        <v>31331080</v>
      </c>
      <c r="H215" s="43">
        <v>0</v>
      </c>
    </row>
    <row r="216" spans="1:8" ht="75.75" thickBot="1">
      <c r="A216" s="14" t="s">
        <v>102</v>
      </c>
      <c r="B216" s="15" t="s">
        <v>41</v>
      </c>
      <c r="C216" s="22">
        <v>44805</v>
      </c>
      <c r="D216" s="31">
        <f t="shared" si="12"/>
        <v>50000</v>
      </c>
      <c r="E216" s="31">
        <v>0</v>
      </c>
      <c r="F216" s="31">
        <v>0</v>
      </c>
      <c r="G216" s="31">
        <v>50000</v>
      </c>
      <c r="H216" s="33">
        <v>0</v>
      </c>
    </row>
    <row r="217" spans="1:8" ht="75.75" thickBot="1">
      <c r="A217" s="6" t="s">
        <v>103</v>
      </c>
      <c r="B217" s="15" t="s">
        <v>41</v>
      </c>
      <c r="C217" s="12">
        <v>45170</v>
      </c>
      <c r="D217" s="32">
        <f t="shared" si="12"/>
        <v>50000</v>
      </c>
      <c r="E217" s="32">
        <v>0</v>
      </c>
      <c r="F217" s="32">
        <v>0</v>
      </c>
      <c r="G217" s="32">
        <v>50000</v>
      </c>
      <c r="H217" s="34">
        <v>0</v>
      </c>
    </row>
    <row r="218" spans="1:8" ht="75" customHeight="1" thickBot="1">
      <c r="A218" s="6" t="s">
        <v>104</v>
      </c>
      <c r="B218" s="15" t="s">
        <v>41</v>
      </c>
      <c r="C218" s="12">
        <v>45536</v>
      </c>
      <c r="D218" s="32">
        <f t="shared" si="12"/>
        <v>50000</v>
      </c>
      <c r="E218" s="32">
        <v>0</v>
      </c>
      <c r="F218" s="32">
        <v>0</v>
      </c>
      <c r="G218" s="32">
        <v>50000</v>
      </c>
      <c r="H218" s="34">
        <v>0</v>
      </c>
    </row>
    <row r="219" spans="1:8" ht="75" customHeight="1" thickBot="1">
      <c r="A219" s="6" t="s">
        <v>105</v>
      </c>
      <c r="B219" s="15" t="s">
        <v>41</v>
      </c>
      <c r="C219" s="12">
        <v>44621</v>
      </c>
      <c r="D219" s="32">
        <f t="shared" si="12"/>
        <v>30000</v>
      </c>
      <c r="E219" s="32">
        <v>0</v>
      </c>
      <c r="F219" s="32">
        <v>0</v>
      </c>
      <c r="G219" s="32">
        <v>30000</v>
      </c>
      <c r="H219" s="34">
        <v>0</v>
      </c>
    </row>
    <row r="220" spans="1:8" ht="75" customHeight="1" thickBot="1">
      <c r="A220" s="6" t="s">
        <v>106</v>
      </c>
      <c r="B220" s="15" t="s">
        <v>41</v>
      </c>
      <c r="C220" s="12">
        <v>44986</v>
      </c>
      <c r="D220" s="32">
        <f t="shared" si="12"/>
        <v>30000</v>
      </c>
      <c r="E220" s="32">
        <v>0</v>
      </c>
      <c r="F220" s="32">
        <v>0</v>
      </c>
      <c r="G220" s="32">
        <v>30000</v>
      </c>
      <c r="H220" s="34">
        <v>0</v>
      </c>
    </row>
    <row r="221" spans="1:8" ht="75" customHeight="1">
      <c r="A221" s="6" t="s">
        <v>107</v>
      </c>
      <c r="B221" s="15" t="s">
        <v>41</v>
      </c>
      <c r="C221" s="12">
        <v>45352</v>
      </c>
      <c r="D221" s="32">
        <f t="shared" si="12"/>
        <v>30000</v>
      </c>
      <c r="E221" s="32">
        <v>0</v>
      </c>
      <c r="F221" s="32">
        <v>0</v>
      </c>
      <c r="G221" s="32">
        <v>30000</v>
      </c>
      <c r="H221" s="34">
        <v>0</v>
      </c>
    </row>
    <row r="222" spans="1:8" ht="90">
      <c r="A222" s="6" t="s">
        <v>108</v>
      </c>
      <c r="B222" s="7" t="s">
        <v>6</v>
      </c>
      <c r="C222" s="12">
        <v>44925</v>
      </c>
      <c r="D222" s="32">
        <f t="shared" si="12"/>
        <v>50000</v>
      </c>
      <c r="E222" s="32">
        <v>0</v>
      </c>
      <c r="F222" s="32">
        <v>0</v>
      </c>
      <c r="G222" s="32">
        <v>50000</v>
      </c>
      <c r="H222" s="34">
        <v>0</v>
      </c>
    </row>
    <row r="223" spans="1:8" ht="90">
      <c r="A223" s="6" t="s">
        <v>109</v>
      </c>
      <c r="B223" s="7" t="s">
        <v>6</v>
      </c>
      <c r="C223" s="12">
        <v>45290</v>
      </c>
      <c r="D223" s="32">
        <f>F223+G223</f>
        <v>50000</v>
      </c>
      <c r="E223" s="32">
        <v>0</v>
      </c>
      <c r="F223" s="32">
        <v>0</v>
      </c>
      <c r="G223" s="32">
        <v>50000</v>
      </c>
      <c r="H223" s="34">
        <v>0</v>
      </c>
    </row>
    <row r="224" spans="1:8" ht="90.75" customHeight="1">
      <c r="A224" s="6" t="s">
        <v>110</v>
      </c>
      <c r="B224" s="7" t="s">
        <v>6</v>
      </c>
      <c r="C224" s="12">
        <v>45656</v>
      </c>
      <c r="D224" s="32">
        <f t="shared" si="12"/>
        <v>50000</v>
      </c>
      <c r="E224" s="32">
        <v>0</v>
      </c>
      <c r="F224" s="32">
        <v>0</v>
      </c>
      <c r="G224" s="32">
        <v>50000</v>
      </c>
      <c r="H224" s="34">
        <v>0</v>
      </c>
    </row>
    <row r="225" spans="1:8" ht="45" customHeight="1">
      <c r="A225" s="60" t="s">
        <v>0</v>
      </c>
      <c r="B225" s="63" t="s">
        <v>42</v>
      </c>
      <c r="C225" s="12">
        <v>44864</v>
      </c>
      <c r="D225" s="32">
        <f t="shared" si="12"/>
        <v>50000</v>
      </c>
      <c r="E225" s="32">
        <v>0</v>
      </c>
      <c r="F225" s="32">
        <v>0</v>
      </c>
      <c r="G225" s="32">
        <v>50000</v>
      </c>
      <c r="H225" s="34">
        <v>0</v>
      </c>
    </row>
    <row r="226" spans="1:8" ht="39.75" customHeight="1">
      <c r="A226" s="60"/>
      <c r="B226" s="63"/>
      <c r="C226" s="12">
        <v>45229</v>
      </c>
      <c r="D226" s="32">
        <f t="shared" si="12"/>
        <v>50000</v>
      </c>
      <c r="E226" s="32">
        <v>0</v>
      </c>
      <c r="F226" s="32">
        <v>0</v>
      </c>
      <c r="G226" s="32">
        <v>50000</v>
      </c>
      <c r="H226" s="34">
        <v>0</v>
      </c>
    </row>
    <row r="227" spans="1:8" ht="50.25" customHeight="1">
      <c r="A227" s="60"/>
      <c r="B227" s="63"/>
      <c r="C227" s="12">
        <v>45595</v>
      </c>
      <c r="D227" s="32">
        <f t="shared" si="12"/>
        <v>50000</v>
      </c>
      <c r="E227" s="32">
        <v>0</v>
      </c>
      <c r="F227" s="32">
        <v>0</v>
      </c>
      <c r="G227" s="32">
        <v>50000</v>
      </c>
      <c r="H227" s="34">
        <v>0</v>
      </c>
    </row>
    <row r="228" spans="1:8" ht="35.25" customHeight="1">
      <c r="A228" s="6" t="s">
        <v>111</v>
      </c>
      <c r="B228" s="7" t="s">
        <v>271</v>
      </c>
      <c r="C228" s="12">
        <v>44925</v>
      </c>
      <c r="D228" s="32">
        <f t="shared" si="12"/>
        <v>25262872.84</v>
      </c>
      <c r="E228" s="32">
        <v>0</v>
      </c>
      <c r="F228" s="32">
        <v>0</v>
      </c>
      <c r="G228" s="32">
        <v>25262872.84</v>
      </c>
      <c r="H228" s="34">
        <v>0</v>
      </c>
    </row>
    <row r="229" spans="1:8" ht="35.25" customHeight="1">
      <c r="A229" s="6" t="s">
        <v>112</v>
      </c>
      <c r="B229" s="7" t="s">
        <v>271</v>
      </c>
      <c r="C229" s="12">
        <v>45290</v>
      </c>
      <c r="D229" s="32">
        <f t="shared" si="12"/>
        <v>28835887.95</v>
      </c>
      <c r="E229" s="32">
        <v>0</v>
      </c>
      <c r="F229" s="32">
        <v>0</v>
      </c>
      <c r="G229" s="32">
        <v>28835887.95</v>
      </c>
      <c r="H229" s="34">
        <v>0</v>
      </c>
    </row>
    <row r="230" spans="1:8" ht="35.25" customHeight="1">
      <c r="A230" s="6" t="s">
        <v>113</v>
      </c>
      <c r="B230" s="7" t="s">
        <v>271</v>
      </c>
      <c r="C230" s="12">
        <v>45656</v>
      </c>
      <c r="D230" s="32">
        <f t="shared" si="12"/>
        <v>31121080</v>
      </c>
      <c r="E230" s="32">
        <v>0</v>
      </c>
      <c r="F230" s="32">
        <v>0</v>
      </c>
      <c r="G230" s="32">
        <v>31121080</v>
      </c>
      <c r="H230" s="34">
        <v>0</v>
      </c>
    </row>
    <row r="231" spans="1:8" ht="23.25" customHeight="1">
      <c r="A231" s="60" t="s">
        <v>1</v>
      </c>
      <c r="B231" s="63" t="s">
        <v>18</v>
      </c>
      <c r="C231" s="12">
        <v>44925</v>
      </c>
      <c r="D231" s="32">
        <f t="shared" si="12"/>
        <v>191451.83</v>
      </c>
      <c r="E231" s="32">
        <v>0</v>
      </c>
      <c r="F231" s="32">
        <v>0</v>
      </c>
      <c r="G231" s="32">
        <v>191451.83</v>
      </c>
      <c r="H231" s="34">
        <v>0</v>
      </c>
    </row>
    <row r="232" spans="1:8" ht="23.25" customHeight="1">
      <c r="A232" s="60"/>
      <c r="B232" s="63"/>
      <c r="C232" s="12">
        <v>45290</v>
      </c>
      <c r="D232" s="32">
        <f t="shared" si="12"/>
        <v>0</v>
      </c>
      <c r="E232" s="32">
        <v>0</v>
      </c>
      <c r="F232" s="32">
        <v>0</v>
      </c>
      <c r="G232" s="32">
        <v>0</v>
      </c>
      <c r="H232" s="34">
        <v>0</v>
      </c>
    </row>
    <row r="233" spans="1:8" ht="23.25" customHeight="1">
      <c r="A233" s="60"/>
      <c r="B233" s="63"/>
      <c r="C233" s="12">
        <v>45656</v>
      </c>
      <c r="D233" s="32">
        <f t="shared" si="12"/>
        <v>0</v>
      </c>
      <c r="E233" s="32">
        <v>0</v>
      </c>
      <c r="F233" s="32">
        <v>0</v>
      </c>
      <c r="G233" s="32">
        <v>0</v>
      </c>
      <c r="H233" s="34">
        <v>0</v>
      </c>
    </row>
    <row r="234" spans="1:8" ht="28.5" customHeight="1">
      <c r="A234" s="60" t="s">
        <v>2</v>
      </c>
      <c r="B234" s="63" t="s">
        <v>43</v>
      </c>
      <c r="C234" s="12">
        <v>44711</v>
      </c>
      <c r="D234" s="32">
        <f t="shared" si="12"/>
        <v>30000</v>
      </c>
      <c r="E234" s="32">
        <v>0</v>
      </c>
      <c r="F234" s="32">
        <v>0</v>
      </c>
      <c r="G234" s="32">
        <v>30000</v>
      </c>
      <c r="H234" s="34">
        <v>0</v>
      </c>
    </row>
    <row r="235" spans="1:8" ht="28.5" customHeight="1">
      <c r="A235" s="60"/>
      <c r="B235" s="63"/>
      <c r="C235" s="12">
        <v>45076</v>
      </c>
      <c r="D235" s="32">
        <f t="shared" si="12"/>
        <v>30000</v>
      </c>
      <c r="E235" s="32">
        <v>0</v>
      </c>
      <c r="F235" s="32">
        <v>0</v>
      </c>
      <c r="G235" s="32">
        <v>30000</v>
      </c>
      <c r="H235" s="34">
        <v>0</v>
      </c>
    </row>
    <row r="236" spans="1:8" ht="28.5" customHeight="1" thickBot="1">
      <c r="A236" s="61"/>
      <c r="B236" s="64"/>
      <c r="C236" s="26">
        <v>45442</v>
      </c>
      <c r="D236" s="32">
        <f t="shared" si="12"/>
        <v>30000</v>
      </c>
      <c r="E236" s="32">
        <v>0</v>
      </c>
      <c r="F236" s="32">
        <v>0</v>
      </c>
      <c r="G236" s="32">
        <v>30000</v>
      </c>
      <c r="H236" s="34">
        <v>0</v>
      </c>
    </row>
    <row r="237" spans="1:8" ht="15">
      <c r="A237" s="59" t="s">
        <v>7</v>
      </c>
      <c r="B237" s="62"/>
      <c r="C237" s="11">
        <v>2022</v>
      </c>
      <c r="D237" s="35">
        <f>F237+G237+H237+E237</f>
        <v>1097976982.0400002</v>
      </c>
      <c r="E237" s="35">
        <f aca="true" t="shared" si="13" ref="E237:H239">E12+E103+E189+E213</f>
        <v>58374680.42</v>
      </c>
      <c r="F237" s="35">
        <f t="shared" si="13"/>
        <v>760491573.3000001</v>
      </c>
      <c r="G237" s="35">
        <f t="shared" si="13"/>
        <v>278975749.6</v>
      </c>
      <c r="H237" s="36">
        <f t="shared" si="13"/>
        <v>134978.72</v>
      </c>
    </row>
    <row r="238" spans="1:8" ht="15">
      <c r="A238" s="60"/>
      <c r="B238" s="63"/>
      <c r="C238" s="8">
        <v>2023</v>
      </c>
      <c r="D238" s="32">
        <f>F238+G238+H238+E238</f>
        <v>982834483.1899999</v>
      </c>
      <c r="E238" s="32">
        <f t="shared" si="13"/>
        <v>56340634.18</v>
      </c>
      <c r="F238" s="32">
        <f t="shared" si="13"/>
        <v>640766821.6999999</v>
      </c>
      <c r="G238" s="32">
        <f t="shared" si="13"/>
        <v>285727027.31</v>
      </c>
      <c r="H238" s="34">
        <f t="shared" si="13"/>
        <v>0</v>
      </c>
    </row>
    <row r="239" spans="1:8" ht="15.75" thickBot="1">
      <c r="A239" s="61"/>
      <c r="B239" s="64"/>
      <c r="C239" s="10">
        <v>2024</v>
      </c>
      <c r="D239" s="42">
        <f>F239+G239+H239+E239</f>
        <v>1108719317.71</v>
      </c>
      <c r="E239" s="42">
        <f t="shared" si="13"/>
        <v>49638561.65</v>
      </c>
      <c r="F239" s="42">
        <f t="shared" si="13"/>
        <v>763489782.3199999</v>
      </c>
      <c r="G239" s="42">
        <f t="shared" si="13"/>
        <v>295590973.74</v>
      </c>
      <c r="H239" s="43">
        <f t="shared" si="13"/>
        <v>0</v>
      </c>
    </row>
    <row r="242" spans="1:7" ht="47.25">
      <c r="A242" s="23" t="s">
        <v>130</v>
      </c>
      <c r="G242" s="2" t="s">
        <v>131</v>
      </c>
    </row>
    <row r="244" spans="1:8" s="49" customFormat="1" ht="48.75" customHeight="1">
      <c r="A244" s="46"/>
      <c r="B244" s="46"/>
      <c r="C244" s="47"/>
      <c r="D244" s="48"/>
      <c r="E244" s="48"/>
      <c r="F244" s="48"/>
      <c r="G244" s="50"/>
      <c r="H244" s="48"/>
    </row>
    <row r="245" spans="1:8" s="49" customFormat="1" ht="62.25" customHeight="1">
      <c r="A245" s="46"/>
      <c r="B245" s="46"/>
      <c r="C245" s="47"/>
      <c r="D245" s="48"/>
      <c r="E245" s="48"/>
      <c r="F245" s="48"/>
      <c r="G245" s="50"/>
      <c r="H245" s="48"/>
    </row>
    <row r="246" spans="1:8" s="49" customFormat="1" ht="62.25" customHeight="1">
      <c r="A246" s="46"/>
      <c r="B246" s="46"/>
      <c r="C246" s="47"/>
      <c r="D246" s="48"/>
      <c r="E246" s="48"/>
      <c r="F246" s="48"/>
      <c r="G246" s="50"/>
      <c r="H246" s="48"/>
    </row>
    <row r="247" spans="1:8" s="49" customFormat="1" ht="62.25" customHeight="1">
      <c r="A247" s="46"/>
      <c r="B247" s="46"/>
      <c r="C247" s="47"/>
      <c r="D247" s="48"/>
      <c r="E247" s="48"/>
      <c r="F247" s="48"/>
      <c r="G247" s="50"/>
      <c r="H247" s="48"/>
    </row>
    <row r="248" spans="1:8" s="49" customFormat="1" ht="79.5" customHeight="1">
      <c r="A248" s="46"/>
      <c r="B248" s="46"/>
      <c r="C248" s="47"/>
      <c r="D248" s="48"/>
      <c r="E248" s="48"/>
      <c r="F248" s="48"/>
      <c r="G248" s="48"/>
      <c r="H248" s="48"/>
    </row>
    <row r="249" spans="1:8" s="49" customFormat="1" ht="90" customHeight="1">
      <c r="A249" s="46"/>
      <c r="B249" s="46"/>
      <c r="C249" s="47"/>
      <c r="D249" s="48"/>
      <c r="E249" s="48"/>
      <c r="F249" s="48"/>
      <c r="G249" s="48"/>
      <c r="H249" s="48"/>
    </row>
    <row r="250" spans="1:8" s="49" customFormat="1" ht="92.25" customHeight="1">
      <c r="A250" s="46"/>
      <c r="B250" s="46"/>
      <c r="C250" s="47"/>
      <c r="D250" s="48"/>
      <c r="E250" s="48"/>
      <c r="F250" s="48"/>
      <c r="G250" s="48"/>
      <c r="H250" s="48"/>
    </row>
    <row r="251" spans="1:8" s="49" customFormat="1" ht="92.25" customHeight="1">
      <c r="A251" s="46"/>
      <c r="B251" s="46"/>
      <c r="C251" s="47"/>
      <c r="D251" s="48"/>
      <c r="E251" s="48"/>
      <c r="F251" s="48"/>
      <c r="G251" s="48"/>
      <c r="H251" s="48"/>
    </row>
    <row r="252" spans="1:8" s="49" customFormat="1" ht="65.25" customHeight="1">
      <c r="A252" s="46"/>
      <c r="B252" s="46"/>
      <c r="C252" s="47"/>
      <c r="D252" s="48"/>
      <c r="E252" s="48"/>
      <c r="F252" s="48"/>
      <c r="G252" s="48"/>
      <c r="H252" s="48"/>
    </row>
    <row r="253" spans="1:8" s="49" customFormat="1" ht="65.25" customHeight="1">
      <c r="A253" s="46"/>
      <c r="B253" s="46"/>
      <c r="C253" s="47"/>
      <c r="D253" s="48"/>
      <c r="E253" s="48"/>
      <c r="F253" s="48"/>
      <c r="G253" s="48"/>
      <c r="H253" s="48"/>
    </row>
    <row r="254" spans="1:8" s="49" customFormat="1" ht="65.25" customHeight="1">
      <c r="A254" s="46"/>
      <c r="B254" s="46"/>
      <c r="C254" s="47"/>
      <c r="D254" s="48"/>
      <c r="E254" s="48"/>
      <c r="F254" s="48"/>
      <c r="G254" s="48"/>
      <c r="H254" s="48"/>
    </row>
    <row r="255" spans="1:8" s="49" customFormat="1" ht="81" customHeight="1">
      <c r="A255" s="46"/>
      <c r="B255" s="46"/>
      <c r="C255" s="47"/>
      <c r="D255" s="48"/>
      <c r="E255" s="48"/>
      <c r="F255" s="48"/>
      <c r="G255" s="48"/>
      <c r="H255" s="48"/>
    </row>
    <row r="256" spans="1:8" s="49" customFormat="1" ht="65.25" customHeight="1">
      <c r="A256" s="46"/>
      <c r="B256" s="46"/>
      <c r="C256" s="47"/>
      <c r="D256" s="48"/>
      <c r="E256" s="48"/>
      <c r="F256" s="48"/>
      <c r="G256" s="48"/>
      <c r="H256" s="48"/>
    </row>
    <row r="257" spans="1:8" s="49" customFormat="1" ht="65.25" customHeight="1">
      <c r="A257" s="46"/>
      <c r="B257" s="46"/>
      <c r="C257" s="47"/>
      <c r="D257" s="48"/>
      <c r="E257" s="48"/>
      <c r="F257" s="48"/>
      <c r="G257" s="48"/>
      <c r="H257" s="48"/>
    </row>
    <row r="258" spans="1:8" s="49" customFormat="1" ht="65.25" customHeight="1">
      <c r="A258" s="46"/>
      <c r="B258" s="46"/>
      <c r="C258" s="47"/>
      <c r="D258" s="48"/>
      <c r="E258" s="48"/>
      <c r="F258" s="48"/>
      <c r="G258" s="48"/>
      <c r="H258" s="48"/>
    </row>
    <row r="259" spans="1:8" s="49" customFormat="1" ht="79.5" customHeight="1">
      <c r="A259" s="46"/>
      <c r="B259" s="46"/>
      <c r="C259" s="47"/>
      <c r="D259" s="48"/>
      <c r="E259" s="48"/>
      <c r="F259" s="48"/>
      <c r="G259" s="48"/>
      <c r="H259" s="48"/>
    </row>
    <row r="260" spans="1:8" s="49" customFormat="1" ht="83.25" customHeight="1">
      <c r="A260" s="46"/>
      <c r="B260" s="46"/>
      <c r="C260" s="47"/>
      <c r="D260" s="48"/>
      <c r="E260" s="48"/>
      <c r="F260" s="48"/>
      <c r="G260" s="48"/>
      <c r="H260" s="48"/>
    </row>
    <row r="261" spans="1:8" s="49" customFormat="1" ht="78.75" customHeight="1">
      <c r="A261" s="46"/>
      <c r="B261" s="46"/>
      <c r="C261" s="47"/>
      <c r="D261" s="48"/>
      <c r="E261" s="48"/>
      <c r="F261" s="48"/>
      <c r="G261" s="48"/>
      <c r="H261" s="48"/>
    </row>
    <row r="262" spans="1:8" s="49" customFormat="1" ht="68.25" customHeight="1">
      <c r="A262" s="51"/>
      <c r="B262" s="46"/>
      <c r="C262" s="47"/>
      <c r="D262" s="48"/>
      <c r="E262" s="48"/>
      <c r="F262" s="48"/>
      <c r="G262" s="48"/>
      <c r="H262" s="48"/>
    </row>
    <row r="263" spans="1:8" s="49" customFormat="1" ht="56.25" customHeight="1">
      <c r="A263" s="51"/>
      <c r="B263" s="46"/>
      <c r="C263" s="47"/>
      <c r="D263" s="48"/>
      <c r="E263" s="48"/>
      <c r="F263" s="48"/>
      <c r="G263" s="48"/>
      <c r="H263" s="48"/>
    </row>
    <row r="264" spans="1:8" s="49" customFormat="1" ht="47.25" customHeight="1">
      <c r="A264" s="51"/>
      <c r="B264" s="46"/>
      <c r="C264" s="47"/>
      <c r="D264" s="48"/>
      <c r="E264" s="48"/>
      <c r="F264" s="48"/>
      <c r="G264" s="48"/>
      <c r="H264" s="48"/>
    </row>
    <row r="265" spans="1:8" s="49" customFormat="1" ht="43.5" customHeight="1">
      <c r="A265" s="51"/>
      <c r="B265" s="46"/>
      <c r="C265" s="47"/>
      <c r="D265" s="48"/>
      <c r="E265" s="48"/>
      <c r="F265" s="48"/>
      <c r="G265" s="48"/>
      <c r="H265" s="48"/>
    </row>
    <row r="266" spans="1:8" s="49" customFormat="1" ht="57.75" customHeight="1">
      <c r="A266" s="51"/>
      <c r="B266" s="46"/>
      <c r="C266" s="47"/>
      <c r="D266" s="48"/>
      <c r="E266" s="48"/>
      <c r="F266" s="48"/>
      <c r="G266" s="48"/>
      <c r="H266" s="48"/>
    </row>
    <row r="267" spans="1:8" s="49" customFormat="1" ht="62.25" customHeight="1">
      <c r="A267" s="51"/>
      <c r="B267" s="46"/>
      <c r="C267" s="47"/>
      <c r="D267" s="48"/>
      <c r="E267" s="48"/>
      <c r="F267" s="48"/>
      <c r="G267" s="48"/>
      <c r="H267" s="48"/>
    </row>
    <row r="268" spans="1:8" s="49" customFormat="1" ht="16.5" customHeight="1">
      <c r="A268" s="68"/>
      <c r="B268" s="68"/>
      <c r="C268" s="52"/>
      <c r="D268" s="48"/>
      <c r="E268" s="48"/>
      <c r="F268" s="48"/>
      <c r="G268" s="48"/>
      <c r="H268" s="48"/>
    </row>
    <row r="269" spans="1:8" s="49" customFormat="1" ht="15">
      <c r="A269" s="68"/>
      <c r="B269" s="68"/>
      <c r="C269" s="52"/>
      <c r="D269" s="48"/>
      <c r="E269" s="48"/>
      <c r="F269" s="48"/>
      <c r="G269" s="48"/>
      <c r="H269" s="48"/>
    </row>
    <row r="270" spans="1:8" s="49" customFormat="1" ht="15">
      <c r="A270" s="68"/>
      <c r="B270" s="68"/>
      <c r="C270" s="52"/>
      <c r="D270" s="48"/>
      <c r="E270" s="48"/>
      <c r="F270" s="48"/>
      <c r="G270" s="48"/>
      <c r="H270" s="48"/>
    </row>
    <row r="271" spans="1:8" s="49" customFormat="1" ht="83.25" customHeight="1">
      <c r="A271" s="46"/>
      <c r="B271" s="46"/>
      <c r="C271" s="47"/>
      <c r="D271" s="48"/>
      <c r="E271" s="48"/>
      <c r="F271" s="48"/>
      <c r="G271" s="48"/>
      <c r="H271" s="48"/>
    </row>
    <row r="272" spans="1:8" s="49" customFormat="1" ht="80.25" customHeight="1">
      <c r="A272" s="46"/>
      <c r="B272" s="46"/>
      <c r="C272" s="47"/>
      <c r="D272" s="48"/>
      <c r="E272" s="48"/>
      <c r="F272" s="48"/>
      <c r="G272" s="48"/>
      <c r="H272" s="48"/>
    </row>
    <row r="273" spans="1:8" s="49" customFormat="1" ht="75.75" customHeight="1">
      <c r="A273" s="46"/>
      <c r="B273" s="46"/>
      <c r="C273" s="47"/>
      <c r="D273" s="48"/>
      <c r="E273" s="48"/>
      <c r="F273" s="48"/>
      <c r="G273" s="48"/>
      <c r="H273" s="48"/>
    </row>
    <row r="274" spans="1:8" s="49" customFormat="1" ht="76.5" customHeight="1">
      <c r="A274" s="46"/>
      <c r="B274" s="46"/>
      <c r="C274" s="47"/>
      <c r="D274" s="48"/>
      <c r="E274" s="48"/>
      <c r="F274" s="48"/>
      <c r="G274" s="48"/>
      <c r="H274" s="48"/>
    </row>
    <row r="275" spans="1:8" s="49" customFormat="1" ht="76.5" customHeight="1">
      <c r="A275" s="46"/>
      <c r="B275" s="46"/>
      <c r="C275" s="47"/>
      <c r="D275" s="48"/>
      <c r="E275" s="48"/>
      <c r="F275" s="48"/>
      <c r="G275" s="48"/>
      <c r="H275" s="48"/>
    </row>
    <row r="276" spans="1:8" s="49" customFormat="1" ht="77.25" customHeight="1">
      <c r="A276" s="46"/>
      <c r="B276" s="46"/>
      <c r="C276" s="47"/>
      <c r="D276" s="48"/>
      <c r="E276" s="48"/>
      <c r="F276" s="48"/>
      <c r="G276" s="48"/>
      <c r="H276" s="48"/>
    </row>
    <row r="277" spans="1:8" s="49" customFormat="1" ht="31.5" customHeight="1">
      <c r="A277" s="68"/>
      <c r="B277" s="68"/>
      <c r="C277" s="47"/>
      <c r="D277" s="48"/>
      <c r="E277" s="48"/>
      <c r="F277" s="48"/>
      <c r="G277" s="48"/>
      <c r="H277" s="48"/>
    </row>
    <row r="278" spans="1:8" s="49" customFormat="1" ht="31.5" customHeight="1">
      <c r="A278" s="68"/>
      <c r="B278" s="68"/>
      <c r="C278" s="47"/>
      <c r="D278" s="48"/>
      <c r="E278" s="48"/>
      <c r="F278" s="48"/>
      <c r="G278" s="48"/>
      <c r="H278" s="48"/>
    </row>
    <row r="279" spans="1:8" s="49" customFormat="1" ht="31.5" customHeight="1">
      <c r="A279" s="68"/>
      <c r="B279" s="68"/>
      <c r="C279" s="47"/>
      <c r="D279" s="48"/>
      <c r="E279" s="48"/>
      <c r="F279" s="48"/>
      <c r="G279" s="48"/>
      <c r="H279" s="48"/>
    </row>
    <row r="280" spans="1:8" s="49" customFormat="1" ht="69" customHeight="1">
      <c r="A280" s="46"/>
      <c r="B280" s="46"/>
      <c r="C280" s="47"/>
      <c r="D280" s="48"/>
      <c r="E280" s="48"/>
      <c r="F280" s="48"/>
      <c r="G280" s="48"/>
      <c r="H280" s="48"/>
    </row>
    <row r="281" spans="1:8" s="49" customFormat="1" ht="40.5" customHeight="1">
      <c r="A281" s="46"/>
      <c r="B281" s="46"/>
      <c r="C281" s="47"/>
      <c r="D281" s="48"/>
      <c r="E281" s="48"/>
      <c r="F281" s="48"/>
      <c r="G281" s="48"/>
      <c r="H281" s="48"/>
    </row>
    <row r="282" spans="1:8" s="49" customFormat="1" ht="63" customHeight="1">
      <c r="A282" s="46"/>
      <c r="B282" s="46"/>
      <c r="C282" s="47"/>
      <c r="D282" s="48"/>
      <c r="E282" s="48"/>
      <c r="F282" s="48"/>
      <c r="G282" s="48"/>
      <c r="H282" s="48"/>
    </row>
    <row r="283" spans="1:8" s="49" customFormat="1" ht="63" customHeight="1">
      <c r="A283" s="46"/>
      <c r="B283" s="46"/>
      <c r="C283" s="47"/>
      <c r="D283" s="48"/>
      <c r="E283" s="48"/>
      <c r="F283" s="48"/>
      <c r="G283" s="48"/>
      <c r="H283" s="48"/>
    </row>
    <row r="284" spans="1:8" s="49" customFormat="1" ht="63" customHeight="1">
      <c r="A284" s="46"/>
      <c r="B284" s="46"/>
      <c r="C284" s="47"/>
      <c r="D284" s="48"/>
      <c r="E284" s="48"/>
      <c r="F284" s="48"/>
      <c r="G284" s="48"/>
      <c r="H284" s="48"/>
    </row>
    <row r="285" spans="1:8" s="49" customFormat="1" ht="15.75" customHeight="1">
      <c r="A285" s="68"/>
      <c r="B285" s="68"/>
      <c r="C285" s="52"/>
      <c r="D285" s="48"/>
      <c r="E285" s="48"/>
      <c r="F285" s="48"/>
      <c r="G285" s="48"/>
      <c r="H285" s="48"/>
    </row>
    <row r="286" spans="1:8" s="49" customFormat="1" ht="15">
      <c r="A286" s="68"/>
      <c r="B286" s="68"/>
      <c r="C286" s="52"/>
      <c r="D286" s="48"/>
      <c r="E286" s="48"/>
      <c r="F286" s="48"/>
      <c r="G286" s="48"/>
      <c r="H286" s="48"/>
    </row>
    <row r="287" spans="1:8" s="49" customFormat="1" ht="15">
      <c r="A287" s="68"/>
      <c r="B287" s="68"/>
      <c r="C287" s="52"/>
      <c r="D287" s="48"/>
      <c r="E287" s="48"/>
      <c r="F287" s="48"/>
      <c r="G287" s="48"/>
      <c r="H287" s="48"/>
    </row>
    <row r="288" spans="1:8" s="49" customFormat="1" ht="15">
      <c r="A288" s="46"/>
      <c r="B288" s="46"/>
      <c r="C288" s="47"/>
      <c r="D288" s="48"/>
      <c r="E288" s="48"/>
      <c r="F288" s="48"/>
      <c r="G288" s="48"/>
      <c r="H288" s="48"/>
    </row>
    <row r="289" spans="1:8" s="49" customFormat="1" ht="15">
      <c r="A289" s="46"/>
      <c r="B289" s="46"/>
      <c r="C289" s="47"/>
      <c r="D289" s="48"/>
      <c r="E289" s="48"/>
      <c r="F289" s="48"/>
      <c r="G289" s="48"/>
      <c r="H289" s="48"/>
    </row>
    <row r="290" spans="1:8" s="49" customFormat="1" ht="75" customHeight="1">
      <c r="A290" s="46"/>
      <c r="B290" s="46"/>
      <c r="C290" s="47"/>
      <c r="D290" s="48"/>
      <c r="E290" s="48"/>
      <c r="F290" s="48"/>
      <c r="G290" s="48"/>
      <c r="H290" s="48"/>
    </row>
    <row r="291" spans="1:8" s="49" customFormat="1" ht="75" customHeight="1">
      <c r="A291" s="46"/>
      <c r="B291" s="46"/>
      <c r="C291" s="47"/>
      <c r="D291" s="48"/>
      <c r="E291" s="48"/>
      <c r="F291" s="48"/>
      <c r="G291" s="48"/>
      <c r="H291" s="48"/>
    </row>
    <row r="292" spans="1:8" s="49" customFormat="1" ht="75" customHeight="1">
      <c r="A292" s="46"/>
      <c r="B292" s="46"/>
      <c r="C292" s="47"/>
      <c r="D292" s="48"/>
      <c r="E292" s="48"/>
      <c r="F292" s="48"/>
      <c r="G292" s="48"/>
      <c r="H292" s="48"/>
    </row>
    <row r="293" spans="1:8" s="49" customFormat="1" ht="75" customHeight="1">
      <c r="A293" s="46"/>
      <c r="B293" s="46"/>
      <c r="C293" s="47"/>
      <c r="D293" s="48"/>
      <c r="E293" s="48"/>
      <c r="F293" s="48"/>
      <c r="G293" s="48"/>
      <c r="H293" s="48"/>
    </row>
    <row r="294" spans="1:8" s="49" customFormat="1" ht="15">
      <c r="A294" s="46"/>
      <c r="B294" s="46"/>
      <c r="C294" s="47"/>
      <c r="D294" s="48"/>
      <c r="E294" s="48"/>
      <c r="F294" s="48"/>
      <c r="G294" s="48"/>
      <c r="H294" s="48"/>
    </row>
    <row r="295" spans="1:8" s="49" customFormat="1" ht="15">
      <c r="A295" s="46"/>
      <c r="B295" s="46"/>
      <c r="C295" s="47"/>
      <c r="D295" s="48"/>
      <c r="E295" s="48"/>
      <c r="F295" s="48"/>
      <c r="G295" s="48"/>
      <c r="H295" s="48"/>
    </row>
    <row r="296" spans="1:8" s="49" customFormat="1" ht="90.75" customHeight="1">
      <c r="A296" s="46"/>
      <c r="B296" s="46"/>
      <c r="C296" s="47"/>
      <c r="D296" s="48"/>
      <c r="E296" s="48"/>
      <c r="F296" s="48"/>
      <c r="G296" s="48"/>
      <c r="H296" s="48"/>
    </row>
    <row r="297" spans="1:8" s="49" customFormat="1" ht="45" customHeight="1">
      <c r="A297" s="68"/>
      <c r="B297" s="68"/>
      <c r="C297" s="47"/>
      <c r="D297" s="48"/>
      <c r="E297" s="48"/>
      <c r="F297" s="48"/>
      <c r="G297" s="48"/>
      <c r="H297" s="48"/>
    </row>
    <row r="298" spans="1:8" s="49" customFormat="1" ht="39.75" customHeight="1">
      <c r="A298" s="68"/>
      <c r="B298" s="68"/>
      <c r="C298" s="47"/>
      <c r="D298" s="48"/>
      <c r="E298" s="48"/>
      <c r="F298" s="48"/>
      <c r="G298" s="48"/>
      <c r="H298" s="48"/>
    </row>
    <row r="299" spans="1:8" s="49" customFormat="1" ht="50.25" customHeight="1">
      <c r="A299" s="68"/>
      <c r="B299" s="68"/>
      <c r="C299" s="47"/>
      <c r="D299" s="48"/>
      <c r="E299" s="48"/>
      <c r="F299" s="48"/>
      <c r="G299" s="48"/>
      <c r="H299" s="48"/>
    </row>
    <row r="300" spans="1:8" s="49" customFormat="1" ht="35.25" customHeight="1">
      <c r="A300" s="46"/>
      <c r="B300" s="46"/>
      <c r="C300" s="47"/>
      <c r="D300" s="48"/>
      <c r="E300" s="48"/>
      <c r="F300" s="48"/>
      <c r="G300" s="48"/>
      <c r="H300" s="48"/>
    </row>
    <row r="301" spans="1:8" s="49" customFormat="1" ht="35.25" customHeight="1">
      <c r="A301" s="46"/>
      <c r="B301" s="46"/>
      <c r="C301" s="47"/>
      <c r="D301" s="48"/>
      <c r="E301" s="48"/>
      <c r="F301" s="48"/>
      <c r="G301" s="48"/>
      <c r="H301" s="48"/>
    </row>
    <row r="302" spans="1:8" s="49" customFormat="1" ht="35.25" customHeight="1">
      <c r="A302" s="46"/>
      <c r="B302" s="46"/>
      <c r="C302" s="47"/>
      <c r="D302" s="48"/>
      <c r="E302" s="48"/>
      <c r="F302" s="48"/>
      <c r="G302" s="48"/>
      <c r="H302" s="48"/>
    </row>
    <row r="303" spans="1:8" s="49" customFormat="1" ht="23.25" customHeight="1">
      <c r="A303" s="68"/>
      <c r="B303" s="68"/>
      <c r="C303" s="47"/>
      <c r="D303" s="48"/>
      <c r="E303" s="48"/>
      <c r="F303" s="48"/>
      <c r="G303" s="48"/>
      <c r="H303" s="48"/>
    </row>
    <row r="304" spans="1:8" s="49" customFormat="1" ht="23.25" customHeight="1">
      <c r="A304" s="68"/>
      <c r="B304" s="68"/>
      <c r="C304" s="47"/>
      <c r="D304" s="48"/>
      <c r="E304" s="48"/>
      <c r="F304" s="48"/>
      <c r="G304" s="48"/>
      <c r="H304" s="48"/>
    </row>
    <row r="305" spans="1:8" s="49" customFormat="1" ht="23.25" customHeight="1">
      <c r="A305" s="68"/>
      <c r="B305" s="68"/>
      <c r="C305" s="47"/>
      <c r="D305" s="48"/>
      <c r="E305" s="48"/>
      <c r="F305" s="48"/>
      <c r="G305" s="48"/>
      <c r="H305" s="48"/>
    </row>
    <row r="306" spans="1:8" s="49" customFormat="1" ht="28.5" customHeight="1">
      <c r="A306" s="68"/>
      <c r="B306" s="68"/>
      <c r="C306" s="47"/>
      <c r="D306" s="48"/>
      <c r="E306" s="48"/>
      <c r="F306" s="48"/>
      <c r="G306" s="48"/>
      <c r="H306" s="48"/>
    </row>
    <row r="307" spans="1:8" s="49" customFormat="1" ht="28.5" customHeight="1">
      <c r="A307" s="68"/>
      <c r="B307" s="68"/>
      <c r="C307" s="47"/>
      <c r="D307" s="48"/>
      <c r="E307" s="48"/>
      <c r="F307" s="48"/>
      <c r="G307" s="48"/>
      <c r="H307" s="48"/>
    </row>
    <row r="308" spans="1:8" s="49" customFormat="1" ht="28.5" customHeight="1">
      <c r="A308" s="68"/>
      <c r="B308" s="68"/>
      <c r="C308" s="47"/>
      <c r="D308" s="48"/>
      <c r="E308" s="48"/>
      <c r="F308" s="48"/>
      <c r="G308" s="48"/>
      <c r="H308" s="48"/>
    </row>
    <row r="309" spans="1:8" s="49" customFormat="1" ht="80.25" customHeight="1">
      <c r="A309" s="46"/>
      <c r="B309" s="46"/>
      <c r="C309" s="47"/>
      <c r="D309" s="48"/>
      <c r="E309" s="48"/>
      <c r="F309" s="48"/>
      <c r="G309" s="48"/>
      <c r="H309" s="48"/>
    </row>
    <row r="310" spans="1:8" s="49" customFormat="1" ht="80.25" customHeight="1">
      <c r="A310" s="46"/>
      <c r="B310" s="46"/>
      <c r="C310" s="47"/>
      <c r="D310" s="48"/>
      <c r="E310" s="48"/>
      <c r="F310" s="48"/>
      <c r="G310" s="48"/>
      <c r="H310" s="48"/>
    </row>
    <row r="311" spans="1:8" s="49" customFormat="1" ht="15">
      <c r="A311" s="68"/>
      <c r="B311" s="68"/>
      <c r="C311" s="52"/>
      <c r="D311" s="48"/>
      <c r="E311" s="48"/>
      <c r="F311" s="48"/>
      <c r="G311" s="48"/>
      <c r="H311" s="48"/>
    </row>
    <row r="312" spans="1:8" s="49" customFormat="1" ht="15">
      <c r="A312" s="68"/>
      <c r="B312" s="68"/>
      <c r="C312" s="52"/>
      <c r="D312" s="48"/>
      <c r="E312" s="48"/>
      <c r="F312" s="48"/>
      <c r="G312" s="48"/>
      <c r="H312" s="48"/>
    </row>
    <row r="313" spans="1:8" s="49" customFormat="1" ht="15">
      <c r="A313" s="68"/>
      <c r="B313" s="68"/>
      <c r="C313" s="52"/>
      <c r="D313" s="48"/>
      <c r="E313" s="48"/>
      <c r="F313" s="48"/>
      <c r="G313" s="48"/>
      <c r="H313" s="48"/>
    </row>
    <row r="314" spans="1:8" s="49" customFormat="1" ht="15.75">
      <c r="A314" s="53"/>
      <c r="B314" s="53"/>
      <c r="C314" s="54"/>
      <c r="D314" s="54"/>
      <c r="E314" s="54"/>
      <c r="F314" s="54"/>
      <c r="G314" s="54"/>
      <c r="H314" s="54"/>
    </row>
    <row r="315" spans="1:8" s="49" customFormat="1" ht="15.75">
      <c r="A315" s="53"/>
      <c r="B315" s="53"/>
      <c r="C315" s="54"/>
      <c r="D315" s="54"/>
      <c r="E315" s="54"/>
      <c r="F315" s="54"/>
      <c r="G315" s="54"/>
      <c r="H315" s="54"/>
    </row>
    <row r="316" spans="1:8" s="49" customFormat="1" ht="15.75">
      <c r="A316" s="55"/>
      <c r="B316" s="53"/>
      <c r="C316" s="54"/>
      <c r="D316" s="54"/>
      <c r="E316" s="54"/>
      <c r="F316" s="54"/>
      <c r="G316" s="54"/>
      <c r="H316" s="54"/>
    </row>
    <row r="317" spans="1:8" s="49" customFormat="1" ht="15.75">
      <c r="A317" s="53"/>
      <c r="B317" s="53"/>
      <c r="C317" s="54"/>
      <c r="D317" s="54"/>
      <c r="E317" s="54"/>
      <c r="F317" s="54"/>
      <c r="G317" s="54"/>
      <c r="H317" s="54"/>
    </row>
    <row r="318" ht="15.75">
      <c r="A318" s="24"/>
    </row>
    <row r="319" ht="15.75">
      <c r="A319" s="24"/>
    </row>
  </sheetData>
  <sheetProtection/>
  <mergeCells count="44">
    <mergeCell ref="B127:B129"/>
    <mergeCell ref="A124:A126"/>
    <mergeCell ref="D9:H9"/>
    <mergeCell ref="B277:B279"/>
    <mergeCell ref="B124:B126"/>
    <mergeCell ref="B12:B14"/>
    <mergeCell ref="A268:A270"/>
    <mergeCell ref="A127:A129"/>
    <mergeCell ref="A27:A29"/>
    <mergeCell ref="B27:B29"/>
    <mergeCell ref="B103:B105"/>
    <mergeCell ref="A103:A105"/>
    <mergeCell ref="A6:H7"/>
    <mergeCell ref="A9:A10"/>
    <mergeCell ref="B9:B10"/>
    <mergeCell ref="C9:C10"/>
    <mergeCell ref="A12:A14"/>
    <mergeCell ref="B8:C8"/>
    <mergeCell ref="A311:A313"/>
    <mergeCell ref="B311:B313"/>
    <mergeCell ref="A306:A308"/>
    <mergeCell ref="B306:B308"/>
    <mergeCell ref="A303:A305"/>
    <mergeCell ref="B303:B305"/>
    <mergeCell ref="B285:B287"/>
    <mergeCell ref="B268:B270"/>
    <mergeCell ref="A297:A299"/>
    <mergeCell ref="B297:B299"/>
    <mergeCell ref="A285:A287"/>
    <mergeCell ref="A277:A279"/>
    <mergeCell ref="A189:A191"/>
    <mergeCell ref="B189:B191"/>
    <mergeCell ref="A198:A200"/>
    <mergeCell ref="B198:B200"/>
    <mergeCell ref="A213:A215"/>
    <mergeCell ref="B213:B215"/>
    <mergeCell ref="A237:A239"/>
    <mergeCell ref="B237:B239"/>
    <mergeCell ref="A225:A227"/>
    <mergeCell ref="B225:B227"/>
    <mergeCell ref="A231:A233"/>
    <mergeCell ref="B231:B233"/>
    <mergeCell ref="A234:A236"/>
    <mergeCell ref="B234:B236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5" r:id="rId1"/>
  <rowBreaks count="3" manualBreakCount="3">
    <brk id="203" max="7" man="1"/>
    <brk id="222" max="7" man="1"/>
    <brk id="2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2022-11-14T13:42:44Z</cp:lastPrinted>
  <dcterms:created xsi:type="dcterms:W3CDTF">1996-10-08T23:32:33Z</dcterms:created>
  <dcterms:modified xsi:type="dcterms:W3CDTF">2022-11-15T07:21:53Z</dcterms:modified>
  <cp:category/>
  <cp:version/>
  <cp:contentType/>
  <cp:contentStatus/>
</cp:coreProperties>
</file>